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Common2\共有フォルダ\◆技術部\☆技術総括部\000_企画\カイゼン\202604_電子交付\帳簿データ確認用フォルダ（後で削除）\"/>
    </mc:Choice>
  </mc:AlternateContent>
  <xr:revisionPtr revIDLastSave="0" documentId="13_ncr:1_{BC4CCD3D-13E9-4C34-ABF5-011A02F3C451}" xr6:coauthVersionLast="47" xr6:coauthVersionMax="47" xr10:uidLastSave="{00000000-0000-0000-0000-000000000000}"/>
  <workbookProtection workbookAlgorithmName="SHA-512" workbookHashValue="xy650x2pZu5ZvuYSn5bkHhzr1CCHUINO9w6L9198MuDX0DX8uw7YoCsgB/j5DvQXq10o8rwE9QqWzhOW2m5MTg==" workbookSaltValue="nEak/2p1V3ORg5jFbG/wqw==" workbookSpinCount="100000" lockStructure="1"/>
  <bookViews>
    <workbookView xWindow="-120" yWindow="-120" windowWidth="29040" windowHeight="15720" xr2:uid="{00000000-000D-0000-FFFF-FFFF00000000}"/>
  </bookViews>
  <sheets>
    <sheet name="申込書（既存）" sheetId="7" r:id="rId1"/>
    <sheet name="第一面（新規申請の場合）" sheetId="11" r:id="rId2"/>
    <sheet name="第一面 (変更申請の場合)" sheetId="12" r:id="rId3"/>
    <sheet name="申請書 第二面 (6,7項)" sheetId="10" r:id="rId4"/>
    <sheet name="第三面_共同住宅の場合のみ" sheetId="15" r:id="rId5"/>
    <sheet name="委任状" sheetId="13" r:id="rId6"/>
    <sheet name="HP利用シート" sheetId="8" state="hidden" r:id="rId7"/>
    <sheet name="MAST" sheetId="9" state="hidden" r:id="rId8"/>
  </sheets>
  <definedNames>
    <definedName name="_xlnm.Print_Area" localSheetId="5">委任状!$B$2:$AA$39</definedName>
    <definedName name="_xlnm.Print_Area" localSheetId="0">'申込書（既存）'!$B$3:$AG$71</definedName>
    <definedName name="_xlnm.Print_Area" localSheetId="3">'申請書 第二面 (6,7項)'!$A$1:$AG$45</definedName>
    <definedName name="_xlnm.Print_Area" localSheetId="2">'第一面 (変更申請の場合)'!$A$4:$AI$82</definedName>
    <definedName name="_xlnm.Print_Area" localSheetId="1">'第一面（新規申請の場合）'!$A$1:$AI$48</definedName>
    <definedName name="_xlnm.Print_Area" localSheetId="4">第三面_共同住宅の場合のみ!$A$1:$AI$47</definedName>
    <definedName name="都道府県リスト">MAST!$A$2:$A$49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2" i="7" l="1"/>
  <c r="Q26" i="7"/>
  <c r="AB6" i="8"/>
  <c r="AI48" i="7" l="1"/>
  <c r="AI69" i="7"/>
  <c r="AI33" i="7"/>
  <c r="BG6" i="8"/>
  <c r="BF6" i="8"/>
  <c r="BE6" i="8"/>
  <c r="BD6" i="8"/>
  <c r="BC6" i="8"/>
  <c r="BB6" i="8"/>
  <c r="BA6" i="8"/>
  <c r="AZ6" i="8"/>
  <c r="BI6" i="8"/>
  <c r="BH6" i="8"/>
  <c r="AI62" i="7"/>
  <c r="AI55" i="7"/>
  <c r="BJ6" i="8" l="1"/>
  <c r="AY6" i="8"/>
  <c r="AX6" i="8"/>
  <c r="AW6" i="8"/>
  <c r="AV6" i="8"/>
  <c r="AU6" i="8"/>
  <c r="AS6" i="8"/>
  <c r="AT6" i="8"/>
  <c r="AR6" i="8"/>
  <c r="AQ6" i="8"/>
  <c r="AI10" i="7"/>
  <c r="AI29" i="7" l="1"/>
  <c r="AI27" i="7"/>
  <c r="AI26" i="7" s="1"/>
  <c r="AI6" i="8" l="1"/>
  <c r="AM6" i="8"/>
  <c r="P6" i="8"/>
  <c r="AI25" i="7" l="1"/>
  <c r="AI21" i="7"/>
  <c r="AH36" i="10" l="1"/>
  <c r="AH13" i="10"/>
  <c r="AJ46" i="12"/>
  <c r="AJ44" i="12"/>
  <c r="AJ42" i="12"/>
  <c r="AJ26" i="12"/>
  <c r="AJ78" i="12"/>
  <c r="AJ44" i="11"/>
  <c r="AI12" i="7"/>
  <c r="AH6" i="8"/>
  <c r="AG6" i="8"/>
  <c r="AF6" i="8"/>
  <c r="AE6" i="8"/>
  <c r="AD6" i="8"/>
  <c r="AC6" i="8"/>
  <c r="AA6" i="8"/>
  <c r="I6" i="8"/>
  <c r="F6" i="8"/>
  <c r="AJ41" i="12" l="1"/>
  <c r="N4" i="12"/>
  <c r="O1" i="11"/>
  <c r="B6" i="8"/>
  <c r="X3" i="7" l="1"/>
  <c r="F31" i="13"/>
  <c r="F27" i="13"/>
  <c r="AJ34" i="12"/>
  <c r="AJ7" i="11"/>
  <c r="X19" i="12"/>
  <c r="X16" i="11"/>
  <c r="X18" i="12"/>
  <c r="X15" i="11"/>
  <c r="X17" i="12"/>
  <c r="X14" i="11"/>
  <c r="X16" i="12"/>
  <c r="X13" i="11"/>
  <c r="X14" i="12"/>
  <c r="X11" i="11"/>
  <c r="AJ10" i="12"/>
  <c r="AJ81" i="12"/>
  <c r="U32" i="12"/>
  <c r="L9" i="10"/>
  <c r="AH33" i="10"/>
  <c r="AH34" i="10"/>
  <c r="AH28" i="10"/>
  <c r="AH25" i="10"/>
  <c r="Y1" i="11"/>
  <c r="AH32" i="10" l="1"/>
  <c r="X4" i="12"/>
  <c r="U28" i="10" l="1"/>
  <c r="L11" i="10"/>
  <c r="J6" i="8" l="1"/>
  <c r="V6" i="8"/>
  <c r="AK6" i="8" l="1"/>
  <c r="U6" i="8"/>
  <c r="N6" i="8"/>
  <c r="M6" i="8"/>
  <c r="BK6" i="8" l="1"/>
  <c r="BL6" i="8"/>
  <c r="BM6" i="8"/>
  <c r="BN6" i="8"/>
  <c r="BO6" i="8"/>
  <c r="BP6" i="8"/>
  <c r="BR6" i="8" l="1"/>
  <c r="BQ6" i="8"/>
  <c r="BU6" i="8" l="1"/>
  <c r="BT6" i="8"/>
  <c r="BS6" i="8"/>
  <c r="R6" i="8"/>
  <c r="Q6" i="8"/>
  <c r="T19" i="10"/>
  <c r="O6" i="8" s="1"/>
  <c r="L19" i="10"/>
  <c r="AH22" i="10" l="1"/>
  <c r="X1" i="10" s="1"/>
  <c r="U20" i="10"/>
  <c r="K6" i="8"/>
  <c r="U21" i="10"/>
  <c r="L6" i="8" s="1"/>
  <c r="H6" i="8"/>
  <c r="G6" i="8"/>
  <c r="AP6" i="8" l="1"/>
  <c r="AO6" i="8"/>
  <c r="AN6" i="8"/>
  <c r="AL6" i="8"/>
  <c r="AJ6" i="8"/>
  <c r="Z6" i="8"/>
  <c r="Y6" i="8"/>
  <c r="X6" i="8"/>
  <c r="W6" i="8"/>
  <c r="T6" i="8"/>
  <c r="S6" i="8"/>
  <c r="E6" i="8"/>
  <c r="D6" i="8" l="1"/>
  <c r="C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K11" authorId="0" shapeId="0" xr:uid="{735BD1F6-592C-4DDB-9BE5-7D8E9C3E4247}">
      <text>
        <r>
          <rPr>
            <sz val="10"/>
            <color indexed="81"/>
            <rFont val="メイリオ"/>
            <family val="3"/>
            <charset val="128"/>
          </rPr>
          <t>変更申請で受付番号がわかる場合に記載してください</t>
        </r>
        <r>
          <rPr>
            <sz val="9"/>
            <color indexed="81"/>
            <rFont val="メイリオ"/>
            <family val="3"/>
            <charset val="128"/>
          </rPr>
          <t xml:space="preserve">
例｜1-25-00000</t>
        </r>
      </text>
    </comment>
    <comment ref="N11" authorId="0" shapeId="0" xr:uid="{BE062D42-341B-42AB-ABF6-E0423A9F8812}">
      <text>
        <r>
          <rPr>
            <sz val="10"/>
            <color indexed="81"/>
            <rFont val="メイリオ"/>
            <family val="3"/>
            <charset val="128"/>
          </rPr>
          <t>変更申請で受付番号がわかる場合に記載してください
例｜1-25-00000</t>
        </r>
      </text>
    </comment>
    <comment ref="R11" authorId="0" shapeId="0" xr:uid="{9A85D107-F984-4BAF-A058-45873081E1B1}">
      <text>
        <r>
          <rPr>
            <sz val="9"/>
            <color indexed="81"/>
            <rFont val="メイリオ"/>
            <family val="3"/>
            <charset val="128"/>
          </rPr>
          <t>変更申請で受付番号がわかる場合に記載してください
例｜1-25-00000</t>
        </r>
      </text>
    </comment>
    <comment ref="Q28" authorId="0" shapeId="0" xr:uid="{3B54337E-57CD-4E5C-9D91-DCAC53B87E56}">
      <text>
        <r>
          <rPr>
            <sz val="11"/>
            <color indexed="81"/>
            <rFont val="HG丸ｺﾞｼｯｸM-PRO"/>
            <family val="3"/>
            <charset val="128"/>
          </rPr>
          <t>評価対象とする住戸を記載してください。
（例：101,102,301,302)</t>
        </r>
      </text>
    </comment>
    <comment ref="Q29" authorId="0" shapeId="0" xr:uid="{B53C3899-5294-4A1B-BF9C-BFCE74064A33}">
      <text>
        <r>
          <rPr>
            <sz val="11"/>
            <color indexed="81"/>
            <rFont val="HG丸ｺﾞｼｯｸM-PRO"/>
            <family val="3"/>
            <charset val="128"/>
          </rPr>
          <t>評価対象と</t>
        </r>
        <r>
          <rPr>
            <b/>
            <u/>
            <sz val="11"/>
            <color indexed="10"/>
            <rFont val="HG丸ｺﾞｼｯｸM-PRO"/>
            <family val="3"/>
            <charset val="128"/>
          </rPr>
          <t>しない</t>
        </r>
        <r>
          <rPr>
            <sz val="11"/>
            <color indexed="81"/>
            <rFont val="HG丸ｺﾞｼｯｸM-PRO"/>
            <family val="3"/>
            <charset val="128"/>
          </rPr>
          <t>住戸を記載してください。
（例：103,201,202,303)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W28" authorId="0" shapeId="0" xr:uid="{06509E51-225A-4403-B14A-C841C426E96C}">
      <text>
        <r>
          <rPr>
            <sz val="10"/>
            <color indexed="81"/>
            <rFont val="HG丸ｺﾞｼｯｸM-PRO"/>
            <family val="3"/>
            <charset val="128"/>
          </rPr>
          <t>混構造の場合に
こちらをご利用ください。</t>
        </r>
      </text>
    </comment>
  </commentList>
</comments>
</file>

<file path=xl/sharedStrings.xml><?xml version="1.0" encoding="utf-8"?>
<sst xmlns="http://schemas.openxmlformats.org/spreadsheetml/2006/main" count="549" uniqueCount="362">
  <si>
    <t>所属・役職</t>
    <rPh sb="0" eb="2">
      <t>ショゾク</t>
    </rPh>
    <rPh sb="3" eb="5">
      <t>ヤクショク</t>
    </rPh>
    <phoneticPr fontId="2"/>
  </si>
  <si>
    <t>設計担当者</t>
    <rPh sb="0" eb="2">
      <t>セッケイ</t>
    </rPh>
    <rPh sb="2" eb="5">
      <t>タントウシャ</t>
    </rPh>
    <phoneticPr fontId="2"/>
  </si>
  <si>
    <t>□</t>
    <phoneticPr fontId="2"/>
  </si>
  <si>
    <t>年</t>
    <rPh sb="0" eb="1">
      <t>ネン</t>
    </rPh>
    <phoneticPr fontId="2"/>
  </si>
  <si>
    <t>月</t>
    <rPh sb="0" eb="1">
      <t>ツキ</t>
    </rPh>
    <phoneticPr fontId="2"/>
  </si>
  <si>
    <t>日</t>
    <rPh sb="0" eb="1">
      <t>ニチ</t>
    </rPh>
    <phoneticPr fontId="2"/>
  </si>
  <si>
    <t>住宅・工事
の概要</t>
    <rPh sb="0" eb="2">
      <t>ジュウタク</t>
    </rPh>
    <rPh sb="3" eb="5">
      <t>コウジ</t>
    </rPh>
    <rPh sb="7" eb="9">
      <t>ガイヨウ</t>
    </rPh>
    <phoneticPr fontId="2"/>
  </si>
  <si>
    <t>一戸建ての住宅</t>
    <rPh sb="0" eb="2">
      <t>イッコ</t>
    </rPh>
    <rPh sb="2" eb="3">
      <t>タ</t>
    </rPh>
    <rPh sb="5" eb="7">
      <t>ジュウタク</t>
    </rPh>
    <phoneticPr fontId="2"/>
  </si>
  <si>
    <t>共同住宅等</t>
    <rPh sb="0" eb="2">
      <t>キョウドウ</t>
    </rPh>
    <rPh sb="2" eb="4">
      <t>ジュウタク</t>
    </rPh>
    <rPh sb="4" eb="5">
      <t>ナド</t>
    </rPh>
    <phoneticPr fontId="2"/>
  </si>
  <si>
    <t>㎡</t>
    <phoneticPr fontId="2"/>
  </si>
  <si>
    <t>構造</t>
    <rPh sb="0" eb="2">
      <t>コウゾウ</t>
    </rPh>
    <phoneticPr fontId="2"/>
  </si>
  <si>
    <t>階</t>
    <rPh sb="0" eb="1">
      <t>カイ</t>
    </rPh>
    <phoneticPr fontId="2"/>
  </si>
  <si>
    <t>戸</t>
    <rPh sb="0" eb="1">
      <t>コ</t>
    </rPh>
    <phoneticPr fontId="2"/>
  </si>
  <si>
    <t>● 申込担当者・設計担当者他の記入をお願いします</t>
    <rPh sb="2" eb="4">
      <t>モウシコミ</t>
    </rPh>
    <rPh sb="4" eb="7">
      <t>タントウシャ</t>
    </rPh>
    <rPh sb="8" eb="10">
      <t>セッケイ</t>
    </rPh>
    <rPh sb="10" eb="13">
      <t>タントウシャ</t>
    </rPh>
    <rPh sb="13" eb="14">
      <t>ホカ</t>
    </rPh>
    <rPh sb="15" eb="17">
      <t>キニュウ</t>
    </rPh>
    <rPh sb="19" eb="20">
      <t>ネガ</t>
    </rPh>
    <phoneticPr fontId="2"/>
  </si>
  <si>
    <t>申込担当者</t>
    <rPh sb="0" eb="2">
      <t>モウシコミ</t>
    </rPh>
    <rPh sb="2" eb="5">
      <t>タントウシャ</t>
    </rPh>
    <phoneticPr fontId="2"/>
  </si>
  <si>
    <t xml:space="preserve"> 所属・役職</t>
    <rPh sb="1" eb="3">
      <t>ショゾク</t>
    </rPh>
    <rPh sb="4" eb="6">
      <t>ヤクショク</t>
    </rPh>
    <phoneticPr fontId="2"/>
  </si>
  <si>
    <t>ハウスプラス認定
サポートセンター</t>
    <rPh sb="6" eb="8">
      <t>ニンテイ</t>
    </rPh>
    <phoneticPr fontId="2"/>
  </si>
  <si>
    <t>瑕疵担保予定</t>
    <rPh sb="0" eb="2">
      <t>カシ</t>
    </rPh>
    <rPh sb="2" eb="4">
      <t>タンポ</t>
    </rPh>
    <rPh sb="4" eb="6">
      <t>ヨテイ</t>
    </rPh>
    <phoneticPr fontId="2"/>
  </si>
  <si>
    <t>ハウスプラスへの申請を予定</t>
    <rPh sb="8" eb="10">
      <t>シンセイ</t>
    </rPh>
    <rPh sb="11" eb="13">
      <t>ヨテイ</t>
    </rPh>
    <phoneticPr fontId="2"/>
  </si>
  <si>
    <t>住宅金融支援機構適合証明の予定なし</t>
    <rPh sb="0" eb="2">
      <t>ジュウタク</t>
    </rPh>
    <rPh sb="2" eb="4">
      <t>キンユウ</t>
    </rPh>
    <rPh sb="4" eb="6">
      <t>シエン</t>
    </rPh>
    <rPh sb="6" eb="8">
      <t>キコウ</t>
    </rPh>
    <rPh sb="8" eb="10">
      <t>テキゴウ</t>
    </rPh>
    <rPh sb="10" eb="12">
      <t>ショウメイ</t>
    </rPh>
    <rPh sb="13" eb="15">
      <t>ヨテイ</t>
    </rPh>
    <phoneticPr fontId="2"/>
  </si>
  <si>
    <t>他機関への申請を予定</t>
    <rPh sb="0" eb="1">
      <t>ホカ</t>
    </rPh>
    <rPh sb="1" eb="3">
      <t>キカン</t>
    </rPh>
    <rPh sb="5" eb="7">
      <t>シンセイ</t>
    </rPh>
    <rPh sb="8" eb="10">
      <t>ヨテイ</t>
    </rPh>
    <phoneticPr fontId="2"/>
  </si>
  <si>
    <t>（</t>
    <phoneticPr fontId="2"/>
  </si>
  <si>
    <t>）</t>
    <phoneticPr fontId="2"/>
  </si>
  <si>
    <t>機構適合証明予定</t>
    <rPh sb="0" eb="2">
      <t>キコウ</t>
    </rPh>
    <rPh sb="2" eb="4">
      <t>テキゴウ</t>
    </rPh>
    <rPh sb="4" eb="6">
      <t>ショウメイ</t>
    </rPh>
    <rPh sb="6" eb="8">
      <t>ヨテイ</t>
    </rPh>
    <phoneticPr fontId="2"/>
  </si>
  <si>
    <t>　設計図書の内容について、直接ご担当となる方をご記入ください
　こちらの記入されている方に審査に関する質疑書を送付いたします</t>
    <rPh sb="1" eb="3">
      <t>セッケイ</t>
    </rPh>
    <rPh sb="3" eb="5">
      <t>トショ</t>
    </rPh>
    <rPh sb="6" eb="8">
      <t>ナイヨウ</t>
    </rPh>
    <rPh sb="13" eb="15">
      <t>チョクセツ</t>
    </rPh>
    <rPh sb="16" eb="18">
      <t>タントウ</t>
    </rPh>
    <rPh sb="21" eb="22">
      <t>カタ</t>
    </rPh>
    <rPh sb="24" eb="26">
      <t>キニュウ</t>
    </rPh>
    <rPh sb="36" eb="38">
      <t>キニュウ</t>
    </rPh>
    <rPh sb="43" eb="44">
      <t>カタ</t>
    </rPh>
    <rPh sb="45" eb="47">
      <t>シンサ</t>
    </rPh>
    <rPh sb="48" eb="49">
      <t>カン</t>
    </rPh>
    <rPh sb="51" eb="53">
      <t>シツギ</t>
    </rPh>
    <rPh sb="53" eb="54">
      <t>ショ</t>
    </rPh>
    <rPh sb="55" eb="57">
      <t>ソウフ</t>
    </rPh>
    <phoneticPr fontId="2"/>
  </si>
  <si>
    <t>□</t>
  </si>
  <si>
    <t>長期</t>
    <rPh sb="0" eb="2">
      <t>チョウキ</t>
    </rPh>
    <phoneticPr fontId="2"/>
  </si>
  <si>
    <t>長期使用構造等確認申請</t>
    <rPh sb="2" eb="4">
      <t>シヨウ</t>
    </rPh>
    <rPh sb="4" eb="6">
      <t>コウゾウ</t>
    </rPh>
    <rPh sb="6" eb="7">
      <t>ナド</t>
    </rPh>
    <rPh sb="7" eb="9">
      <t>カクニン</t>
    </rPh>
    <rPh sb="9" eb="11">
      <t>シンセイ</t>
    </rPh>
    <phoneticPr fontId="2"/>
  </si>
  <si>
    <t>長期使用構造等確認申請（変更）</t>
    <rPh sb="2" eb="4">
      <t>シヨウ</t>
    </rPh>
    <rPh sb="4" eb="6">
      <t>コウゾウ</t>
    </rPh>
    <rPh sb="6" eb="7">
      <t>ナド</t>
    </rPh>
    <rPh sb="7" eb="9">
      <t>カクニン</t>
    </rPh>
    <rPh sb="9" eb="11">
      <t>シンセイ</t>
    </rPh>
    <rPh sb="12" eb="14">
      <t>ヘンコウ</t>
    </rPh>
    <phoneticPr fontId="2"/>
  </si>
  <si>
    <t>（既存）建設住宅性能評価を申し込む予定</t>
    <rPh sb="1" eb="3">
      <t>キゾン</t>
    </rPh>
    <rPh sb="4" eb="6">
      <t>ケンセツ</t>
    </rPh>
    <rPh sb="6" eb="8">
      <t>ジュウタク</t>
    </rPh>
    <rPh sb="8" eb="10">
      <t>セイノウ</t>
    </rPh>
    <rPh sb="10" eb="12">
      <t>ヒョウカ</t>
    </rPh>
    <rPh sb="13" eb="14">
      <t>モウ</t>
    </rPh>
    <rPh sb="15" eb="16">
      <t>コ</t>
    </rPh>
    <rPh sb="17" eb="19">
      <t>ヨテイ</t>
    </rPh>
    <phoneticPr fontId="2"/>
  </si>
  <si>
    <t>フリガナ</t>
    <phoneticPr fontId="2"/>
  </si>
  <si>
    <t>〒</t>
    <phoneticPr fontId="2"/>
  </si>
  <si>
    <t>㎡</t>
    <phoneticPr fontId="2"/>
  </si>
  <si>
    <t xml:space="preserve"> フリガナ</t>
    <phoneticPr fontId="2"/>
  </si>
  <si>
    <t>〒</t>
    <phoneticPr fontId="2"/>
  </si>
  <si>
    <t xml:space="preserve"> FAX</t>
    <phoneticPr fontId="2"/>
  </si>
  <si>
    <t xml:space="preserve"> E-mail</t>
    <phoneticPr fontId="2"/>
  </si>
  <si>
    <t>〒</t>
    <phoneticPr fontId="2"/>
  </si>
  <si>
    <t>〒</t>
    <phoneticPr fontId="2"/>
  </si>
  <si>
    <t>取得済評価書等</t>
    <rPh sb="0" eb="2">
      <t>シュトク</t>
    </rPh>
    <rPh sb="2" eb="3">
      <t>スミ</t>
    </rPh>
    <rPh sb="3" eb="5">
      <t>ヒョウカ</t>
    </rPh>
    <rPh sb="5" eb="6">
      <t>ショ</t>
    </rPh>
    <rPh sb="6" eb="7">
      <t>ナド</t>
    </rPh>
    <phoneticPr fontId="2"/>
  </si>
  <si>
    <t>他社の既存売買瑕疵保険の予定</t>
    <rPh sb="3" eb="5">
      <t>キゾン</t>
    </rPh>
    <rPh sb="5" eb="7">
      <t>バイバイ</t>
    </rPh>
    <phoneticPr fontId="2"/>
  </si>
  <si>
    <t>取得済評価書等（長期優良住宅認定基準を満たす場合のみ選択）</t>
    <rPh sb="0" eb="2">
      <t>シュトク</t>
    </rPh>
    <rPh sb="2" eb="3">
      <t>スミ</t>
    </rPh>
    <rPh sb="3" eb="5">
      <t>ヒョウカ</t>
    </rPh>
    <rPh sb="5" eb="6">
      <t>ショ</t>
    </rPh>
    <rPh sb="6" eb="7">
      <t>ナド</t>
    </rPh>
    <rPh sb="8" eb="10">
      <t>チョウキ</t>
    </rPh>
    <rPh sb="10" eb="12">
      <t>ユウリョウ</t>
    </rPh>
    <rPh sb="12" eb="14">
      <t>ジュウタク</t>
    </rPh>
    <rPh sb="14" eb="16">
      <t>ニンテイ</t>
    </rPh>
    <rPh sb="16" eb="18">
      <t>キジュン</t>
    </rPh>
    <rPh sb="19" eb="20">
      <t>ミ</t>
    </rPh>
    <rPh sb="22" eb="24">
      <t>バアイ</t>
    </rPh>
    <rPh sb="26" eb="28">
      <t>センタク</t>
    </rPh>
    <phoneticPr fontId="2"/>
  </si>
  <si>
    <t>長期使用構造等確認（建築行為を伴わない既存住宅） サービス申込書　</t>
    <rPh sb="10" eb="12">
      <t>ケンチク</t>
    </rPh>
    <rPh sb="12" eb="14">
      <t>コウイ</t>
    </rPh>
    <rPh sb="15" eb="16">
      <t>トモナ</t>
    </rPh>
    <rPh sb="19" eb="21">
      <t>キゾン</t>
    </rPh>
    <rPh sb="21" eb="23">
      <t>ジュウタク</t>
    </rPh>
    <phoneticPr fontId="2"/>
  </si>
  <si>
    <r>
      <rPr>
        <sz val="10"/>
        <rFont val="HG丸ｺﾞｼｯｸM-PRO"/>
        <family val="3"/>
        <charset val="128"/>
      </rPr>
      <t>②　</t>
    </r>
    <r>
      <rPr>
        <b/>
        <sz val="10"/>
        <rFont val="HG丸ｺﾞｼｯｸM-PRO"/>
        <family val="3"/>
        <charset val="128"/>
      </rPr>
      <t>新築基準</t>
    </r>
    <r>
      <rPr>
        <sz val="9"/>
        <rFont val="HG丸ｺﾞｼｯｸM-PRO"/>
        <family val="3"/>
        <charset val="128"/>
      </rPr>
      <t>（ 平成21年6月４日 から 令和４年９月30日 までに新築）</t>
    </r>
    <rPh sb="2" eb="4">
      <t>シンチク</t>
    </rPh>
    <rPh sb="4" eb="6">
      <t>キジュン</t>
    </rPh>
    <phoneticPr fontId="2"/>
  </si>
  <si>
    <r>
      <rPr>
        <sz val="10"/>
        <rFont val="HG丸ｺﾞｼｯｸM-PRO"/>
        <family val="3"/>
        <charset val="128"/>
      </rPr>
      <t>③　</t>
    </r>
    <r>
      <rPr>
        <b/>
        <sz val="10"/>
        <rFont val="HG丸ｺﾞｼｯｸM-PRO"/>
        <family val="3"/>
        <charset val="128"/>
      </rPr>
      <t>新築基準</t>
    </r>
    <r>
      <rPr>
        <sz val="9"/>
        <rFont val="HG丸ｺﾞｼｯｸM-PRO"/>
        <family val="3"/>
        <charset val="128"/>
      </rPr>
      <t>（ 令和４年10月1日以後 に新築し、以後増改築していないもの）</t>
    </r>
    <rPh sb="25" eb="27">
      <t>イゴ</t>
    </rPh>
    <rPh sb="27" eb="30">
      <t>ゾウカイチク</t>
    </rPh>
    <phoneticPr fontId="2"/>
  </si>
  <si>
    <r>
      <rPr>
        <sz val="10"/>
        <rFont val="HG丸ｺﾞｼｯｸM-PRO"/>
        <family val="3"/>
        <charset val="128"/>
      </rPr>
      <t>④　</t>
    </r>
    <r>
      <rPr>
        <b/>
        <sz val="10"/>
        <rFont val="HG丸ｺﾞｼｯｸM-PRO"/>
        <family val="3"/>
        <charset val="128"/>
      </rPr>
      <t>増改築基準</t>
    </r>
    <r>
      <rPr>
        <sz val="9"/>
        <rFont val="HG丸ｺﾞｼｯｸM-PRO"/>
        <family val="3"/>
        <charset val="128"/>
      </rPr>
      <t>（ 平成28年4月1日以後 に増築・改築）</t>
    </r>
    <rPh sb="2" eb="5">
      <t>ゾウカイチク</t>
    </rPh>
    <rPh sb="5" eb="7">
      <t>キジュン</t>
    </rPh>
    <phoneticPr fontId="2"/>
  </si>
  <si>
    <r>
      <t>既存売買瑕疵保険の予定（※ハウスプラスに既存売買瑕疵保険の申請が</t>
    </r>
    <r>
      <rPr>
        <u/>
        <sz val="10"/>
        <rFont val="HG丸ｺﾞｼｯｸM-PRO"/>
        <family val="3"/>
        <charset val="128"/>
      </rPr>
      <t>別途</t>
    </r>
    <r>
      <rPr>
        <sz val="10"/>
        <rFont val="HG丸ｺﾞｼｯｸM-PRO"/>
        <family val="3"/>
        <charset val="128"/>
      </rPr>
      <t>必要となります）</t>
    </r>
    <rPh sb="0" eb="2">
      <t>キゾン</t>
    </rPh>
    <rPh sb="2" eb="4">
      <t>バイバイ</t>
    </rPh>
    <rPh sb="4" eb="6">
      <t>カシ</t>
    </rPh>
    <rPh sb="6" eb="8">
      <t>ホケン</t>
    </rPh>
    <rPh sb="20" eb="24">
      <t>キゾンバイバイ</t>
    </rPh>
    <rPh sb="24" eb="28">
      <t>カシホケン</t>
    </rPh>
    <phoneticPr fontId="2"/>
  </si>
  <si>
    <t>｜ハウスプラス利用欄｜</t>
    <rPh sb="7" eb="9">
      <t>リヨウ</t>
    </rPh>
    <rPh sb="9" eb="10">
      <t>ラン</t>
    </rPh>
    <phoneticPr fontId="2"/>
  </si>
  <si>
    <t>請求書の送付先</t>
    <rPh sb="0" eb="3">
      <t>セイキュウショ</t>
    </rPh>
    <rPh sb="4" eb="6">
      <t>ソウフ</t>
    </rPh>
    <rPh sb="6" eb="7">
      <t>サキ</t>
    </rPh>
    <phoneticPr fontId="2"/>
  </si>
  <si>
    <t>交付番号</t>
    <rPh sb="0" eb="2">
      <t>コウフ</t>
    </rPh>
    <rPh sb="2" eb="4">
      <t>バンゴウ</t>
    </rPh>
    <phoneticPr fontId="2"/>
  </si>
  <si>
    <t>所在地</t>
    <rPh sb="0" eb="3">
      <t>ショザイチ</t>
    </rPh>
    <phoneticPr fontId="2"/>
  </si>
  <si>
    <t>会社名</t>
    <rPh sb="0" eb="3">
      <t>カイシャメイ</t>
    </rPh>
    <phoneticPr fontId="2"/>
  </si>
  <si>
    <t>氏名</t>
    <rPh sb="0" eb="2">
      <t>シメイ</t>
    </rPh>
    <phoneticPr fontId="2"/>
  </si>
  <si>
    <t>住所</t>
    <rPh sb="0" eb="2">
      <t>ジュウショ</t>
    </rPh>
    <phoneticPr fontId="2"/>
  </si>
  <si>
    <t>受取日</t>
    <rPh sb="0" eb="3">
      <t>ウケトリビ</t>
    </rPh>
    <phoneticPr fontId="2"/>
  </si>
  <si>
    <t>受付日</t>
    <rPh sb="0" eb="2">
      <t>ウケツケ</t>
    </rPh>
    <rPh sb="2" eb="3">
      <t>ヒ</t>
    </rPh>
    <phoneticPr fontId="2"/>
  </si>
  <si>
    <t>技術担当</t>
    <rPh sb="0" eb="2">
      <t>ギジュツ</t>
    </rPh>
    <rPh sb="2" eb="4">
      <t>タントウ</t>
    </rPh>
    <phoneticPr fontId="2"/>
  </si>
  <si>
    <t>備考</t>
    <rPh sb="0" eb="2">
      <t>ビコウ</t>
    </rPh>
    <phoneticPr fontId="2"/>
  </si>
  <si>
    <t>受付番号</t>
    <rPh sb="0" eb="2">
      <t>ウケツケ</t>
    </rPh>
    <rPh sb="2" eb="4">
      <t>バンゴウ</t>
    </rPh>
    <phoneticPr fontId="2"/>
  </si>
  <si>
    <t>申請の種類</t>
    <rPh sb="0" eb="2">
      <t>シンセイ</t>
    </rPh>
    <rPh sb="3" eb="5">
      <t>シュルイ</t>
    </rPh>
    <phoneticPr fontId="2"/>
  </si>
  <si>
    <t>住宅の概要</t>
    <rPh sb="0" eb="2">
      <t>ジュウタク</t>
    </rPh>
    <rPh sb="3" eb="5">
      <t>ガイヨウ</t>
    </rPh>
    <phoneticPr fontId="2"/>
  </si>
  <si>
    <t>申請対象
住戸数</t>
    <rPh sb="7" eb="8">
      <t>スウ</t>
    </rPh>
    <phoneticPr fontId="2"/>
  </si>
  <si>
    <t>共同住宅等の場合</t>
    <phoneticPr fontId="2"/>
  </si>
  <si>
    <t>新築又は増築・改築の時期</t>
    <phoneticPr fontId="2"/>
  </si>
  <si>
    <t>認定申請
予定日</t>
    <rPh sb="0" eb="2">
      <t>ニンテイ</t>
    </rPh>
    <rPh sb="2" eb="4">
      <t>シンセイ</t>
    </rPh>
    <rPh sb="5" eb="8">
      <t>ヨテイビ</t>
    </rPh>
    <phoneticPr fontId="2"/>
  </si>
  <si>
    <t>その他連絡先</t>
    <rPh sb="2" eb="3">
      <t>タ</t>
    </rPh>
    <rPh sb="3" eb="5">
      <t>レンラク</t>
    </rPh>
    <rPh sb="5" eb="6">
      <t>サキ</t>
    </rPh>
    <phoneticPr fontId="2"/>
  </si>
  <si>
    <t>確認書送付先</t>
    <rPh sb="0" eb="2">
      <t>カクニン</t>
    </rPh>
    <rPh sb="2" eb="3">
      <t>ショ</t>
    </rPh>
    <rPh sb="3" eb="4">
      <t>ソウ</t>
    </rPh>
    <rPh sb="4" eb="5">
      <t>ツキ</t>
    </rPh>
    <rPh sb="5" eb="6">
      <t>サキ</t>
    </rPh>
    <phoneticPr fontId="2"/>
  </si>
  <si>
    <t>耐震等級</t>
    <rPh sb="0" eb="2">
      <t>タイシン</t>
    </rPh>
    <rPh sb="2" eb="4">
      <t>トウキュウ</t>
    </rPh>
    <phoneticPr fontId="2"/>
  </si>
  <si>
    <t>委託日</t>
    <rPh sb="0" eb="2">
      <t>イタク</t>
    </rPh>
    <rPh sb="2" eb="3">
      <t>ビ</t>
    </rPh>
    <phoneticPr fontId="2"/>
  </si>
  <si>
    <t>評価員</t>
    <rPh sb="0" eb="2">
      <t>ヒョウカ</t>
    </rPh>
    <rPh sb="2" eb="3">
      <t>イン</t>
    </rPh>
    <phoneticPr fontId="2"/>
  </si>
  <si>
    <t>確認書
申請年月日</t>
    <rPh sb="0" eb="3">
      <t>カクニンショ</t>
    </rPh>
    <rPh sb="4" eb="6">
      <t>シンセイ</t>
    </rPh>
    <rPh sb="6" eb="9">
      <t>ネンガッピ</t>
    </rPh>
    <rPh sb="8" eb="9">
      <t>ヒ</t>
    </rPh>
    <phoneticPr fontId="2"/>
  </si>
  <si>
    <t>確認書
発行日</t>
    <rPh sb="0" eb="3">
      <t>カクニンショ</t>
    </rPh>
    <rPh sb="4" eb="6">
      <t>ハッコウ</t>
    </rPh>
    <rPh sb="6" eb="7">
      <t>ヒ</t>
    </rPh>
    <phoneticPr fontId="2"/>
  </si>
  <si>
    <t>確認の結果</t>
    <rPh sb="0" eb="2">
      <t>カクニン</t>
    </rPh>
    <rPh sb="3" eb="5">
      <t>ケッカ</t>
    </rPh>
    <phoneticPr fontId="2"/>
  </si>
  <si>
    <t>長期使用構造等でない旨の確認書
（理由）</t>
    <rPh sb="0" eb="2">
      <t>チョウキ</t>
    </rPh>
    <rPh sb="2" eb="4">
      <t>シヨウ</t>
    </rPh>
    <rPh sb="4" eb="6">
      <t>コウゾウ</t>
    </rPh>
    <rPh sb="6" eb="7">
      <t>トウ</t>
    </rPh>
    <rPh sb="10" eb="11">
      <t>ムネ</t>
    </rPh>
    <rPh sb="12" eb="15">
      <t>カクニンショ</t>
    </rPh>
    <rPh sb="17" eb="19">
      <t>リユウ</t>
    </rPh>
    <phoneticPr fontId="2"/>
  </si>
  <si>
    <t>連名申請者1</t>
    <rPh sb="0" eb="2">
      <t>レンメイ</t>
    </rPh>
    <rPh sb="2" eb="4">
      <t>シンセイ</t>
    </rPh>
    <rPh sb="4" eb="5">
      <t>シャ</t>
    </rPh>
    <phoneticPr fontId="2"/>
  </si>
  <si>
    <t>連名申請者2</t>
    <rPh sb="0" eb="2">
      <t>レンメイ</t>
    </rPh>
    <rPh sb="2" eb="4">
      <t>シンセイ</t>
    </rPh>
    <rPh sb="4" eb="5">
      <t>シャ</t>
    </rPh>
    <phoneticPr fontId="2"/>
  </si>
  <si>
    <t>延床面積</t>
    <rPh sb="0" eb="1">
      <t>ノ</t>
    </rPh>
    <rPh sb="1" eb="4">
      <t>ユカメンセキ</t>
    </rPh>
    <phoneticPr fontId="2"/>
  </si>
  <si>
    <t>階数　地上</t>
    <rPh sb="0" eb="2">
      <t>カイスウ</t>
    </rPh>
    <rPh sb="3" eb="5">
      <t>チジョウ</t>
    </rPh>
    <phoneticPr fontId="2"/>
  </si>
  <si>
    <t>階数　地下</t>
    <rPh sb="0" eb="2">
      <t>カイスウ</t>
    </rPh>
    <rPh sb="3" eb="5">
      <t>チカ</t>
    </rPh>
    <phoneticPr fontId="2"/>
  </si>
  <si>
    <t>建物種類
（住宅の建て方）</t>
    <rPh sb="0" eb="2">
      <t>タテモノ</t>
    </rPh>
    <rPh sb="2" eb="4">
      <t>シュルイ</t>
    </rPh>
    <rPh sb="6" eb="8">
      <t>ジュウタク</t>
    </rPh>
    <rPh sb="9" eb="10">
      <t>タ</t>
    </rPh>
    <rPh sb="11" eb="12">
      <t>カタ</t>
    </rPh>
    <phoneticPr fontId="2"/>
  </si>
  <si>
    <t>面積帯</t>
    <rPh sb="0" eb="2">
      <t>メンセキ</t>
    </rPh>
    <rPh sb="2" eb="3">
      <t>タイ</t>
    </rPh>
    <phoneticPr fontId="2"/>
  </si>
  <si>
    <t>区分所有住宅の該当の有無</t>
    <rPh sb="0" eb="2">
      <t>クブン</t>
    </rPh>
    <rPh sb="2" eb="4">
      <t>ショユウ</t>
    </rPh>
    <rPh sb="4" eb="6">
      <t>ジュウタク</t>
    </rPh>
    <rPh sb="7" eb="9">
      <t>ガイトウ</t>
    </rPh>
    <rPh sb="10" eb="12">
      <t>ウム</t>
    </rPh>
    <phoneticPr fontId="2"/>
  </si>
  <si>
    <t>新築の時期</t>
    <rPh sb="0" eb="2">
      <t>シンチク</t>
    </rPh>
    <rPh sb="3" eb="5">
      <t>ジキ</t>
    </rPh>
    <phoneticPr fontId="2"/>
  </si>
  <si>
    <t>増築・改築の時期</t>
    <rPh sb="0" eb="2">
      <t>ゾウチク</t>
    </rPh>
    <rPh sb="3" eb="5">
      <t>カイチク</t>
    </rPh>
    <rPh sb="6" eb="8">
      <t>ジキ</t>
    </rPh>
    <phoneticPr fontId="2"/>
  </si>
  <si>
    <t>TEL</t>
    <phoneticPr fontId="2"/>
  </si>
  <si>
    <t>FAX</t>
    <phoneticPr fontId="2"/>
  </si>
  <si>
    <t>E-mail</t>
    <phoneticPr fontId="2"/>
  </si>
  <si>
    <t>申請者の住所又は主たる事務所の所在地</t>
    <rPh sb="0" eb="2">
      <t>シンセイ</t>
    </rPh>
    <rPh sb="2" eb="3">
      <t>シャ</t>
    </rPh>
    <rPh sb="4" eb="6">
      <t>ジュウショ</t>
    </rPh>
    <rPh sb="6" eb="7">
      <t>マタ</t>
    </rPh>
    <rPh sb="8" eb="9">
      <t>シュ</t>
    </rPh>
    <rPh sb="11" eb="13">
      <t>ジム</t>
    </rPh>
    <rPh sb="13" eb="14">
      <t>ショ</t>
    </rPh>
    <rPh sb="15" eb="18">
      <t>ショザイチ</t>
    </rPh>
    <phoneticPr fontId="2"/>
  </si>
  <si>
    <t>申請者の氏名又は名称</t>
    <rPh sb="0" eb="2">
      <t>シンセイ</t>
    </rPh>
    <rPh sb="2" eb="3">
      <t>シャ</t>
    </rPh>
    <rPh sb="4" eb="6">
      <t>シメイ</t>
    </rPh>
    <rPh sb="6" eb="7">
      <t>マタ</t>
    </rPh>
    <rPh sb="8" eb="10">
      <t>メイショウ</t>
    </rPh>
    <phoneticPr fontId="2"/>
  </si>
  <si>
    <t>免震</t>
    <rPh sb="0" eb="2">
      <t>メンシン</t>
    </rPh>
    <phoneticPr fontId="2"/>
  </si>
  <si>
    <t>耐震２</t>
    <rPh sb="0" eb="2">
      <t>タイシン</t>
    </rPh>
    <phoneticPr fontId="2"/>
  </si>
  <si>
    <t>耐震３</t>
    <rPh sb="0" eb="2">
      <t>タイシン</t>
    </rPh>
    <phoneticPr fontId="2"/>
  </si>
  <si>
    <t>所属会社</t>
    <rPh sb="0" eb="2">
      <t>ショゾク</t>
    </rPh>
    <rPh sb="2" eb="4">
      <t>カイシャ</t>
    </rPh>
    <phoneticPr fontId="2"/>
  </si>
  <si>
    <t>申込書</t>
    <rPh sb="0" eb="3">
      <t>モウシコミショ</t>
    </rPh>
    <phoneticPr fontId="2"/>
  </si>
  <si>
    <t>物件名称</t>
    <rPh sb="0" eb="2">
      <t>ブッケン</t>
    </rPh>
    <rPh sb="2" eb="4">
      <t>メイショウ</t>
    </rPh>
    <phoneticPr fontId="2"/>
  </si>
  <si>
    <t>都道府県リスト</t>
    <rPh sb="0" eb="4">
      <t>トドウフケン</t>
    </rPh>
    <phoneticPr fontId="2"/>
  </si>
  <si>
    <t>北海道</t>
    <rPh sb="0" eb="3">
      <t>ホッカイドウ</t>
    </rPh>
    <phoneticPr fontId="2"/>
  </si>
  <si>
    <t>青森県</t>
  </si>
  <si>
    <t>岩手県</t>
  </si>
  <si>
    <t>宮城県</t>
  </si>
  <si>
    <t>秋田県</t>
  </si>
  <si>
    <t>山形県</t>
  </si>
  <si>
    <t>福島県</t>
  </si>
  <si>
    <t>東京都</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</si>
  <si>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</si>
  <si>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</si>
  <si>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</si>
  <si>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</si>
  <si>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</si>
  <si>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</si>
  <si>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</si>
  <si>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</si>
  <si>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</si>
  <si>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</si>
  <si>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</si>
  <si>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</si>
  <si>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</si>
  <si>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</si>
  <si>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</si>
  <si>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</si>
  <si>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</si>
  <si>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</si>
  <si>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</si>
  <si>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</si>
  <si>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</si>
  <si>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</si>
  <si>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</si>
  <si>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</si>
  <si>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</si>
  <si>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</si>
  <si>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</si>
  <si>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</si>
  <si>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</si>
  <si>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</si>
  <si>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</si>
  <si>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</si>
  <si>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</si>
  <si>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</si>
  <si>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</si>
  <si>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</si>
  <si>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</si>
  <si>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</si>
  <si>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</si>
  <si>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申込担当者</t>
  </si>
  <si>
    <t>設計担当者</t>
  </si>
  <si>
    <t>その他</t>
  </si>
  <si>
    <t>申込担当者と異なる</t>
    <rPh sb="0" eb="2">
      <t>モウシコミ</t>
    </rPh>
    <rPh sb="2" eb="5">
      <t>タントウシャ</t>
    </rPh>
    <rPh sb="6" eb="7">
      <t>コト</t>
    </rPh>
    <phoneticPr fontId="2"/>
  </si>
  <si>
    <t>（第二面：長期優良住宅の普及の促進に関する法律第５条第６項又は第７項の規定による</t>
    <phoneticPr fontId="2"/>
  </si>
  <si>
    <t>認定の申請をしようとする場合）</t>
    <phoneticPr fontId="2"/>
  </si>
  <si>
    <t>１．維持保全をしようとする住宅の位置、構造及び設備並びに規模等に関する事項</t>
    <rPh sb="2" eb="4">
      <t>イジ</t>
    </rPh>
    <rPh sb="4" eb="6">
      <t>ホゼン</t>
    </rPh>
    <rPh sb="13" eb="15">
      <t>ジュウタク</t>
    </rPh>
    <rPh sb="16" eb="18">
      <t>イチ</t>
    </rPh>
    <rPh sb="19" eb="21">
      <t>コウゾウ</t>
    </rPh>
    <rPh sb="21" eb="22">
      <t>オヨ</t>
    </rPh>
    <rPh sb="23" eb="25">
      <t>セツビ</t>
    </rPh>
    <rPh sb="25" eb="26">
      <t>ナラ</t>
    </rPh>
    <rPh sb="28" eb="30">
      <t>キボ</t>
    </rPh>
    <rPh sb="30" eb="31">
      <t>トウ</t>
    </rPh>
    <rPh sb="32" eb="33">
      <t>カン</t>
    </rPh>
    <rPh sb="35" eb="37">
      <t>ジコウ</t>
    </rPh>
    <phoneticPr fontId="2"/>
  </si>
  <si>
    <t>〔建築物に関する事項〕</t>
    <rPh sb="1" eb="4">
      <t>ケンチクブツ</t>
    </rPh>
    <rPh sb="5" eb="6">
      <t>カン</t>
    </rPh>
    <rPh sb="8" eb="10">
      <t>ジコウ</t>
    </rPh>
    <phoneticPr fontId="2"/>
  </si>
  <si>
    <t>【１．地名地番】</t>
    <rPh sb="3" eb="5">
      <t>チメイ</t>
    </rPh>
    <rPh sb="5" eb="7">
      <t>チバン</t>
    </rPh>
    <phoneticPr fontId="2"/>
  </si>
  <si>
    <t>【２．名称】　</t>
    <rPh sb="3" eb="5">
      <t>メイショウ</t>
    </rPh>
    <phoneticPr fontId="2"/>
  </si>
  <si>
    <t>【３．敷地面積】　</t>
    <rPh sb="3" eb="5">
      <t>シキチ</t>
    </rPh>
    <rPh sb="5" eb="7">
      <t>メンセキ</t>
    </rPh>
    <phoneticPr fontId="2"/>
  </si>
  <si>
    <t>【４．建築面積】</t>
    <rPh sb="3" eb="5">
      <t>ケンチク</t>
    </rPh>
    <rPh sb="5" eb="7">
      <t>メンセキ</t>
    </rPh>
    <phoneticPr fontId="2"/>
  </si>
  <si>
    <t>【５．床面積の合計】</t>
    <rPh sb="3" eb="6">
      <t>ユカメンセキ</t>
    </rPh>
    <rPh sb="7" eb="9">
      <t>ゴウケイ</t>
    </rPh>
    <phoneticPr fontId="2"/>
  </si>
  <si>
    <t>【６．建て方】</t>
    <phoneticPr fontId="2"/>
  </si>
  <si>
    <t>一戸建ての住宅　</t>
    <phoneticPr fontId="2"/>
  </si>
  <si>
    <t>共同住宅等</t>
    <rPh sb="4" eb="5">
      <t>トウ</t>
    </rPh>
    <phoneticPr fontId="2"/>
  </si>
  <si>
    <t>【共同住宅等の場合：住戸の数】</t>
    <phoneticPr fontId="2"/>
  </si>
  <si>
    <t>建築物全体</t>
    <phoneticPr fontId="2"/>
  </si>
  <si>
    <t xml:space="preserve"> 申請対象住戸</t>
    <phoneticPr fontId="2"/>
  </si>
  <si>
    <t>【７．区分所有住宅の該当の有無】</t>
    <rPh sb="3" eb="15">
      <t>クブンショユウジュウタクノガイトウノウム</t>
    </rPh>
    <phoneticPr fontId="2"/>
  </si>
  <si>
    <t>無</t>
    <rPh sb="0" eb="1">
      <t>ナシ</t>
    </rPh>
    <phoneticPr fontId="2"/>
  </si>
  <si>
    <t>有</t>
    <rPh sb="0" eb="1">
      <t>ア</t>
    </rPh>
    <phoneticPr fontId="2"/>
  </si>
  <si>
    <t>【８．建築物の高さ等】</t>
    <phoneticPr fontId="2"/>
  </si>
  <si>
    <t>【最高の高さ】</t>
    <phoneticPr fontId="2"/>
  </si>
  <si>
    <t>ｍ</t>
    <phoneticPr fontId="2"/>
  </si>
  <si>
    <t>【最高の軒の高さ】</t>
  </si>
  <si>
    <t>【階数】</t>
    <phoneticPr fontId="2"/>
  </si>
  <si>
    <t>（地上）</t>
  </si>
  <si>
    <t>（地下）</t>
    <phoneticPr fontId="2"/>
  </si>
  <si>
    <t>【９．構造】</t>
    <phoneticPr fontId="2"/>
  </si>
  <si>
    <t>【１０．長期使用構造等に係る構造及び設備の概要】　　別添設計内容説明書による</t>
    <rPh sb="4" eb="6">
      <t>チョウキ</t>
    </rPh>
    <rPh sb="6" eb="8">
      <t>シヨウ</t>
    </rPh>
    <rPh sb="8" eb="10">
      <t>コウゾウ</t>
    </rPh>
    <rPh sb="10" eb="11">
      <t>トウ</t>
    </rPh>
    <rPh sb="12" eb="13">
      <t>カカ</t>
    </rPh>
    <rPh sb="14" eb="16">
      <t>コウゾウ</t>
    </rPh>
    <rPh sb="16" eb="17">
      <t>オヨ</t>
    </rPh>
    <rPh sb="18" eb="20">
      <t>セツビ</t>
    </rPh>
    <rPh sb="21" eb="23">
      <t>ガイヨウ</t>
    </rPh>
    <rPh sb="26" eb="28">
      <t>ベッテン</t>
    </rPh>
    <rPh sb="28" eb="30">
      <t>セッケイ</t>
    </rPh>
    <rPh sb="30" eb="32">
      <t>ナイヨウ</t>
    </rPh>
    <rPh sb="32" eb="35">
      <t>セツメイショ</t>
    </rPh>
    <phoneticPr fontId="2"/>
  </si>
  <si>
    <t>【１１．新築又は増築・改築の時期】</t>
    <rPh sb="4" eb="6">
      <t>シンチク</t>
    </rPh>
    <rPh sb="6" eb="7">
      <t>マタ</t>
    </rPh>
    <rPh sb="8" eb="10">
      <t>ゾウチク</t>
    </rPh>
    <rPh sb="11" eb="13">
      <t>カイチク</t>
    </rPh>
    <rPh sb="14" eb="16">
      <t>ジキ</t>
    </rPh>
    <phoneticPr fontId="2"/>
  </si>
  <si>
    <t>【新築の時期】</t>
    <rPh sb="1" eb="3">
      <t>シンチク</t>
    </rPh>
    <rPh sb="4" eb="6">
      <t>ジキ</t>
    </rPh>
    <phoneticPr fontId="2"/>
  </si>
  <si>
    <t>【増築・改築の時期】</t>
    <rPh sb="1" eb="3">
      <t>ゾウチク</t>
    </rPh>
    <rPh sb="4" eb="6">
      <t>カイチク</t>
    </rPh>
    <rPh sb="7" eb="9">
      <t>ジキ</t>
    </rPh>
    <phoneticPr fontId="2"/>
  </si>
  <si>
    <t>【１２．認定申請予定日】</t>
    <rPh sb="4" eb="6">
      <t>ニンテイ</t>
    </rPh>
    <rPh sb="6" eb="8">
      <t>シンセイ</t>
    </rPh>
    <rPh sb="8" eb="10">
      <t>ヨテイ</t>
    </rPh>
    <rPh sb="10" eb="11">
      <t>ビ</t>
    </rPh>
    <phoneticPr fontId="2"/>
  </si>
  <si>
    <t>（注意）</t>
  </si>
  <si>
    <t>１．【６．建て方】の欄は、該当するチェックボックスに「✓」マークを入れてください。</t>
    <rPh sb="5" eb="6">
      <t>タ</t>
    </rPh>
    <rPh sb="7" eb="8">
      <t>カタ</t>
    </rPh>
    <phoneticPr fontId="2"/>
  </si>
  <si>
    <t>２．【７．区分所有住宅の該当の有無】の欄は、【６．建て方】の欄において、「共同住宅等」</t>
    <phoneticPr fontId="2"/>
  </si>
  <si>
    <t>のチェックボックスに「レ」マークを入れた場合は、該当するチェックボックスに「レ」マー</t>
    <rPh sb="17" eb="18">
      <t>イ</t>
    </rPh>
    <rPh sb="20" eb="22">
      <t>バアイ</t>
    </rPh>
    <rPh sb="24" eb="26">
      <t>ガイトウ</t>
    </rPh>
    <phoneticPr fontId="2"/>
  </si>
  <si>
    <t>クを入れてください。</t>
    <phoneticPr fontId="2"/>
  </si>
  <si>
    <t>３．【１２．認定申請予定日】については、長期優良住宅の普及の促進に関する法律第５条第６</t>
    <rPh sb="6" eb="8">
      <t>ニンテイ</t>
    </rPh>
    <rPh sb="8" eb="10">
      <t>シンセイ</t>
    </rPh>
    <rPh sb="10" eb="12">
      <t>ヨテイ</t>
    </rPh>
    <rPh sb="12" eb="13">
      <t>ビ</t>
    </rPh>
    <rPh sb="20" eb="22">
      <t>チョウキ</t>
    </rPh>
    <rPh sb="22" eb="24">
      <t>ユウリョウ</t>
    </rPh>
    <rPh sb="24" eb="26">
      <t>ジュウタク</t>
    </rPh>
    <rPh sb="27" eb="29">
      <t>フキュウ</t>
    </rPh>
    <rPh sb="30" eb="32">
      <t>ソクシン</t>
    </rPh>
    <rPh sb="33" eb="34">
      <t>カン</t>
    </rPh>
    <rPh sb="36" eb="38">
      <t>ホウリツ</t>
    </rPh>
    <rPh sb="38" eb="39">
      <t>ダイ</t>
    </rPh>
    <rPh sb="40" eb="41">
      <t>ジョウ</t>
    </rPh>
    <rPh sb="41" eb="42">
      <t>ダイ</t>
    </rPh>
    <phoneticPr fontId="2"/>
  </si>
  <si>
    <t>項又は第７項までの規定による認定申請予定日を記載してください。</t>
    <rPh sb="0" eb="1">
      <t>コウ</t>
    </rPh>
    <rPh sb="1" eb="2">
      <t>マタ</t>
    </rPh>
    <rPh sb="3" eb="4">
      <t>ダイ</t>
    </rPh>
    <rPh sb="5" eb="6">
      <t>コウ</t>
    </rPh>
    <rPh sb="9" eb="11">
      <t>キテイ</t>
    </rPh>
    <rPh sb="14" eb="16">
      <t>ニンテイ</t>
    </rPh>
    <rPh sb="16" eb="18">
      <t>シンセイ</t>
    </rPh>
    <rPh sb="18" eb="20">
      <t>ヨテイ</t>
    </rPh>
    <rPh sb="20" eb="21">
      <t>ビ</t>
    </rPh>
    <rPh sb="22" eb="24">
      <t>キサイ</t>
    </rPh>
    <phoneticPr fontId="2"/>
  </si>
  <si>
    <t>第十一号の二様式（第七条の二関係）　</t>
    <rPh sb="1" eb="3">
      <t>ジュウイチ</t>
    </rPh>
    <rPh sb="5" eb="6">
      <t>ニ</t>
    </rPh>
    <rPh sb="6" eb="8">
      <t>ヨウシキ</t>
    </rPh>
    <rPh sb="10" eb="11">
      <t>ナナ</t>
    </rPh>
    <rPh sb="11" eb="12">
      <t>ジョウ</t>
    </rPh>
    <rPh sb="13" eb="14">
      <t>ニ</t>
    </rPh>
    <phoneticPr fontId="2"/>
  </si>
  <si>
    <t>確認申請書</t>
    <rPh sb="0" eb="2">
      <t>カクニン</t>
    </rPh>
    <rPh sb="2" eb="5">
      <t>シンセイショ</t>
    </rPh>
    <phoneticPr fontId="2"/>
  </si>
  <si>
    <t>　新築</t>
    <phoneticPr fontId="2"/>
  </si>
  <si>
    <t>／</t>
    <phoneticPr fontId="2"/>
  </si>
  <si>
    <t>　増築・改築</t>
    <rPh sb="1" eb="3">
      <t>ゾウチク</t>
    </rPh>
    <rPh sb="4" eb="6">
      <t>カイチク</t>
    </rPh>
    <phoneticPr fontId="2"/>
  </si>
  <si>
    <t>　既存　）</t>
    <phoneticPr fontId="2"/>
  </si>
  <si>
    <t>（第一面）</t>
    <rPh sb="1" eb="2">
      <t>ダイ</t>
    </rPh>
    <rPh sb="2" eb="4">
      <t>イチメン</t>
    </rPh>
    <phoneticPr fontId="2"/>
  </si>
  <si>
    <t>月</t>
    <rPh sb="0" eb="1">
      <t>ゲツ</t>
    </rPh>
    <phoneticPr fontId="2"/>
  </si>
  <si>
    <t>　</t>
    <phoneticPr fontId="2"/>
  </si>
  <si>
    <t>ハウスプラス住宅保証株式会社　　　殿</t>
    <rPh sb="6" eb="14">
      <t>ジュウタクホショウカブシキガイシャ</t>
    </rPh>
    <rPh sb="17" eb="18">
      <t>トノ</t>
    </rPh>
    <phoneticPr fontId="2"/>
  </si>
  <si>
    <t>申請者の氏名又は名称</t>
    <rPh sb="0" eb="3">
      <t>シンセイシャ</t>
    </rPh>
    <rPh sb="4" eb="6">
      <t>シメイ</t>
    </rPh>
    <rPh sb="6" eb="7">
      <t>マタ</t>
    </rPh>
    <rPh sb="8" eb="10">
      <t>メイショウ</t>
    </rPh>
    <phoneticPr fontId="2"/>
  </si>
  <si>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5">
      <t>ホン</t>
    </rPh>
    <rPh sb="35" eb="37">
      <t>シンセイ</t>
    </rPh>
    <rPh sb="38" eb="39">
      <t>カカ</t>
    </rPh>
    <rPh sb="40" eb="42">
      <t>ジュウタク</t>
    </rPh>
    <rPh sb="43" eb="45">
      <t>コウゾウ</t>
    </rPh>
    <phoneticPr fontId="2"/>
  </si>
  <si>
    <t>及び設備が長期使用構造等（長期優良住宅の普及の促進に関する法律（平成20年法律第87号）第２条</t>
    <rPh sb="0" eb="1">
      <t>オヨ</t>
    </rPh>
    <rPh sb="2" eb="4">
      <t>セツビ</t>
    </rPh>
    <rPh sb="5" eb="7">
      <t>チョウキ</t>
    </rPh>
    <rPh sb="7" eb="9">
      <t>シヨウ</t>
    </rPh>
    <rPh sb="9" eb="11">
      <t>コウゾウ</t>
    </rPh>
    <rPh sb="11" eb="12">
      <t>トウ</t>
    </rPh>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rPh sb="46" eb="47">
      <t>ジョウ</t>
    </rPh>
    <phoneticPr fontId="2"/>
  </si>
  <si>
    <t>第４項に規定する長期使用構造等をいう。）であることの確認を行うことを求めます。この申請書及</t>
    <rPh sb="0" eb="1">
      <t>ダイ</t>
    </rPh>
    <rPh sb="2" eb="3">
      <t>コウ</t>
    </rPh>
    <rPh sb="4" eb="6">
      <t>キテイ</t>
    </rPh>
    <rPh sb="8" eb="10">
      <t>チョウキ</t>
    </rPh>
    <rPh sb="10" eb="12">
      <t>シヨウ</t>
    </rPh>
    <rPh sb="12" eb="14">
      <t>コウゾウ</t>
    </rPh>
    <rPh sb="14" eb="15">
      <t>トウ</t>
    </rPh>
    <rPh sb="26" eb="28">
      <t>カクニン</t>
    </rPh>
    <rPh sb="29" eb="30">
      <t>オコナ</t>
    </rPh>
    <rPh sb="34" eb="35">
      <t>モト</t>
    </rPh>
    <rPh sb="41" eb="44">
      <t>シンセイショ</t>
    </rPh>
    <rPh sb="44" eb="45">
      <t>オヨ</t>
    </rPh>
    <phoneticPr fontId="2"/>
  </si>
  <si>
    <t>び添付図書に記載の事項は、事実に相違ありません。</t>
    <rPh sb="1" eb="3">
      <t>テンプ</t>
    </rPh>
    <rPh sb="3" eb="5">
      <t>トショ</t>
    </rPh>
    <rPh sb="6" eb="8">
      <t>キサイ</t>
    </rPh>
    <rPh sb="9" eb="11">
      <t>ジコウ</t>
    </rPh>
    <rPh sb="13" eb="15">
      <t>ジジツ</t>
    </rPh>
    <rPh sb="16" eb="18">
      <t>ソウイ</t>
    </rPh>
    <phoneticPr fontId="2"/>
  </si>
  <si>
    <t>※受付欄</t>
    <rPh sb="1" eb="3">
      <t>ウケツケ</t>
    </rPh>
    <rPh sb="3" eb="4">
      <t>ラン</t>
    </rPh>
    <phoneticPr fontId="2"/>
  </si>
  <si>
    <t>※料金欄</t>
    <rPh sb="1" eb="3">
      <t>リョウキン</t>
    </rPh>
    <rPh sb="3" eb="4">
      <t>ラン</t>
    </rPh>
    <phoneticPr fontId="2"/>
  </si>
  <si>
    <t>第</t>
    <rPh sb="0" eb="1">
      <t>ダイ</t>
    </rPh>
    <phoneticPr fontId="2"/>
  </si>
  <si>
    <t>号</t>
    <rPh sb="0" eb="1">
      <t>ゴウ</t>
    </rPh>
    <phoneticPr fontId="2"/>
  </si>
  <si>
    <t>申請受理者氏名</t>
    <rPh sb="0" eb="2">
      <t>シンセイ</t>
    </rPh>
    <rPh sb="2" eb="4">
      <t>ジュリ</t>
    </rPh>
    <rPh sb="4" eb="5">
      <t>シャ</t>
    </rPh>
    <rPh sb="5" eb="7">
      <t>シメイ</t>
    </rPh>
    <phoneticPr fontId="2"/>
  </si>
  <si>
    <t>（注意）</t>
    <rPh sb="1" eb="3">
      <t>チュウイ</t>
    </rPh>
    <phoneticPr fontId="2"/>
  </si>
  <si>
    <t>１．この様式において、「既存」とは、本申請が、長期優良住宅の普及の促進に関する法律第５</t>
    <rPh sb="12" eb="14">
      <t>キゾン</t>
    </rPh>
    <phoneticPr fontId="2"/>
  </si>
  <si>
    <t>条第６項又は第７項の規定による認定の申請に係るものであることを指します。また、「一戸</t>
    <phoneticPr fontId="2"/>
  </si>
  <si>
    <t>建ての住宅」は、人の住居の用以外の用途に供する部分を有しないものに限り、「共同住宅等」</t>
    <phoneticPr fontId="2"/>
  </si>
  <si>
    <t>とは、共同住宅、長屋その他の一戸建ての住宅以外の住宅をいいます。</t>
    <rPh sb="3" eb="5">
      <t>キョウドウ</t>
    </rPh>
    <rPh sb="5" eb="7">
      <t>ジュウタク</t>
    </rPh>
    <rPh sb="8" eb="10">
      <t>ナガヤ</t>
    </rPh>
    <rPh sb="12" eb="13">
      <t>タ</t>
    </rPh>
    <rPh sb="14" eb="16">
      <t>イッコ</t>
    </rPh>
    <rPh sb="16" eb="17">
      <t>ダ</t>
    </rPh>
    <rPh sb="19" eb="21">
      <t>ジュウタク</t>
    </rPh>
    <rPh sb="21" eb="23">
      <t>イガイ</t>
    </rPh>
    <rPh sb="24" eb="26">
      <t>ジュウタク</t>
    </rPh>
    <phoneticPr fontId="2"/>
  </si>
  <si>
    <t>２．共同住宅等に係る申請にあっては、第三面を申請に係る住戸（認定を求める住戸）ごとに作</t>
    <rPh sb="2" eb="4">
      <t>キョウドウ</t>
    </rPh>
    <rPh sb="4" eb="6">
      <t>ジュウタク</t>
    </rPh>
    <rPh sb="6" eb="7">
      <t>トウ</t>
    </rPh>
    <rPh sb="8" eb="9">
      <t>カカ</t>
    </rPh>
    <rPh sb="10" eb="12">
      <t>シンセイ</t>
    </rPh>
    <rPh sb="18" eb="19">
      <t>ダイ</t>
    </rPh>
    <rPh sb="19" eb="21">
      <t>サンメン</t>
    </rPh>
    <rPh sb="22" eb="24">
      <t>シンセイ</t>
    </rPh>
    <rPh sb="25" eb="26">
      <t>カカ</t>
    </rPh>
    <rPh sb="27" eb="29">
      <t>ジュウコ</t>
    </rPh>
    <rPh sb="30" eb="32">
      <t>ニンテイ</t>
    </rPh>
    <rPh sb="33" eb="34">
      <t>モト</t>
    </rPh>
    <rPh sb="36" eb="38">
      <t>ジュウコ</t>
    </rPh>
    <rPh sb="42" eb="43">
      <t>サク</t>
    </rPh>
    <phoneticPr fontId="2"/>
  </si>
  <si>
    <t>成してください。</t>
    <rPh sb="0" eb="1">
      <t>ナ</t>
    </rPh>
    <phoneticPr fontId="2"/>
  </si>
  <si>
    <t>３．数字は算用数字を、単位はメートル法を用いてください。</t>
    <rPh sb="2" eb="4">
      <t>スウジ</t>
    </rPh>
    <rPh sb="5" eb="7">
      <t>サンヨウ</t>
    </rPh>
    <rPh sb="7" eb="9">
      <t>スウジ</t>
    </rPh>
    <rPh sb="11" eb="13">
      <t>タンイ</t>
    </rPh>
    <rPh sb="18" eb="19">
      <t>ホウ</t>
    </rPh>
    <rPh sb="20" eb="21">
      <t>モチ</t>
    </rPh>
    <phoneticPr fontId="2"/>
  </si>
  <si>
    <t>４．※印のある欄は記入しないでください。</t>
    <rPh sb="3" eb="4">
      <t>イン</t>
    </rPh>
    <rPh sb="7" eb="8">
      <t>ラン</t>
    </rPh>
    <rPh sb="9" eb="11">
      <t>キニュウ</t>
    </rPh>
    <phoneticPr fontId="2"/>
  </si>
  <si>
    <t>備考　　この用紙の大きさは、日本産業規格Ａ４としてください。</t>
    <rPh sb="0" eb="2">
      <t>ビコウ</t>
    </rPh>
    <rPh sb="6" eb="8">
      <t>ヨウシ</t>
    </rPh>
    <rPh sb="9" eb="10">
      <t>オオ</t>
    </rPh>
    <rPh sb="14" eb="16">
      <t>ニホン</t>
    </rPh>
    <rPh sb="16" eb="18">
      <t>サンギョウ</t>
    </rPh>
    <rPh sb="18" eb="20">
      <t>キカク</t>
    </rPh>
    <phoneticPr fontId="2"/>
  </si>
  <si>
    <t>特記事項</t>
    <rPh sb="0" eb="2">
      <t>トッキ</t>
    </rPh>
    <rPh sb="2" eb="4">
      <t>ジコウ</t>
    </rPh>
    <phoneticPr fontId="2"/>
  </si>
  <si>
    <t>以下の表示を希望します。</t>
    <rPh sb="0" eb="2">
      <t>イカ</t>
    </rPh>
    <rPh sb="3" eb="5">
      <t>ヒョウジ</t>
    </rPh>
    <rPh sb="6" eb="8">
      <t>キボウ</t>
    </rPh>
    <phoneticPr fontId="2"/>
  </si>
  <si>
    <t>免震建築物、耐震等級２又は耐震等級３に係る適合審査を受けようとする場合</t>
    <rPh sb="0" eb="2">
      <t>メンシン</t>
    </rPh>
    <rPh sb="2" eb="5">
      <t>ケンチクブツ</t>
    </rPh>
    <rPh sb="6" eb="8">
      <t>タイシン</t>
    </rPh>
    <rPh sb="8" eb="10">
      <t>トウキュウ</t>
    </rPh>
    <rPh sb="11" eb="12">
      <t>マタ</t>
    </rPh>
    <rPh sb="13" eb="15">
      <t>タイシン</t>
    </rPh>
    <rPh sb="15" eb="17">
      <t>トウキュウ</t>
    </rPh>
    <rPh sb="19" eb="20">
      <t>カカ</t>
    </rPh>
    <rPh sb="21" eb="23">
      <t>テキゴウ</t>
    </rPh>
    <rPh sb="23" eb="25">
      <t>シンサ</t>
    </rPh>
    <rPh sb="26" eb="27">
      <t>ウ</t>
    </rPh>
    <rPh sb="33" eb="35">
      <t>バアイ</t>
    </rPh>
    <phoneticPr fontId="2"/>
  </si>
  <si>
    <t>免震建築物</t>
    <rPh sb="0" eb="2">
      <t>メンシン</t>
    </rPh>
    <rPh sb="2" eb="5">
      <t>ケンチクブツ</t>
    </rPh>
    <phoneticPr fontId="2"/>
  </si>
  <si>
    <t>耐震等級２</t>
    <rPh sb="0" eb="2">
      <t>タイシン</t>
    </rPh>
    <rPh sb="2" eb="4">
      <t>トウキュウ</t>
    </rPh>
    <phoneticPr fontId="2"/>
  </si>
  <si>
    <t>耐震等級３</t>
    <rPh sb="0" eb="2">
      <t>タイシン</t>
    </rPh>
    <rPh sb="2" eb="4">
      <t>トウキュウ</t>
    </rPh>
    <phoneticPr fontId="2"/>
  </si>
  <si>
    <t>500㎡以下</t>
    <rPh sb="4" eb="6">
      <t>イカ</t>
    </rPh>
    <phoneticPr fontId="2"/>
  </si>
  <si>
    <t>500㎡超～1000㎡以下</t>
    <rPh sb="4" eb="5">
      <t>チョウ</t>
    </rPh>
    <rPh sb="11" eb="13">
      <t>イカ</t>
    </rPh>
    <phoneticPr fontId="2"/>
  </si>
  <si>
    <t>1000㎡超～2000㎡以下</t>
    <rPh sb="5" eb="6">
      <t>チョウ</t>
    </rPh>
    <rPh sb="12" eb="14">
      <t>イカ</t>
    </rPh>
    <phoneticPr fontId="2"/>
  </si>
  <si>
    <t>2000㎡超～5000㎡以下</t>
    <rPh sb="5" eb="6">
      <t>チョウ</t>
    </rPh>
    <rPh sb="12" eb="14">
      <t>イカ</t>
    </rPh>
    <phoneticPr fontId="2"/>
  </si>
  <si>
    <t>5000㎡超～10000㎡以下</t>
    <rPh sb="5" eb="6">
      <t>チョウ</t>
    </rPh>
    <rPh sb="13" eb="15">
      <t>イカ</t>
    </rPh>
    <phoneticPr fontId="2"/>
  </si>
  <si>
    <t>10000㎡超～20000㎡以下</t>
    <rPh sb="6" eb="7">
      <t>チョウ</t>
    </rPh>
    <rPh sb="14" eb="16">
      <t>イカ</t>
    </rPh>
    <phoneticPr fontId="2"/>
  </si>
  <si>
    <t>20000㎡超～30000㎡以下</t>
    <rPh sb="6" eb="7">
      <t>チョウ</t>
    </rPh>
    <rPh sb="14" eb="16">
      <t>イカ</t>
    </rPh>
    <phoneticPr fontId="2"/>
  </si>
  <si>
    <t>30000㎡超～</t>
    <rPh sb="6" eb="7">
      <t>チョウ</t>
    </rPh>
    <phoneticPr fontId="2"/>
  </si>
  <si>
    <t>申請者連名の場合</t>
    <rPh sb="0" eb="3">
      <t>シンセイシャ</t>
    </rPh>
    <rPh sb="3" eb="5">
      <t>レンメイ</t>
    </rPh>
    <rPh sb="6" eb="8">
      <t>バアイ</t>
    </rPh>
    <phoneticPr fontId="2"/>
  </si>
  <si>
    <t>● 申請者情報</t>
    <phoneticPr fontId="2"/>
  </si>
  <si>
    <t>　申請者１</t>
    <rPh sb="1" eb="4">
      <t>シンセイシャ</t>
    </rPh>
    <phoneticPr fontId="2"/>
  </si>
  <si>
    <t>　申請者２</t>
    <rPh sb="1" eb="4">
      <t>シンセイシャ</t>
    </rPh>
    <phoneticPr fontId="2"/>
  </si>
  <si>
    <t>申請者の住所又は
主たる事務所の所在地</t>
    <rPh sb="0" eb="3">
      <t>シンセイシャ</t>
    </rPh>
    <rPh sb="4" eb="6">
      <t>ジュウショ</t>
    </rPh>
    <rPh sb="6" eb="7">
      <t>マタ</t>
    </rPh>
    <phoneticPr fontId="2"/>
  </si>
  <si>
    <t>確認対象住戸
(住戸番号等）</t>
    <rPh sb="8" eb="12">
      <t>ジュウコバンゴウ</t>
    </rPh>
    <rPh sb="12" eb="13">
      <t>ナド</t>
    </rPh>
    <phoneticPr fontId="2"/>
  </si>
  <si>
    <t>代表者の氏名</t>
    <phoneticPr fontId="2"/>
  </si>
  <si>
    <t>会社名</t>
    <rPh sb="0" eb="3">
      <t>カイシャメイ</t>
    </rPh>
    <phoneticPr fontId="2"/>
  </si>
  <si>
    <t>所属・役職</t>
    <rPh sb="0" eb="2">
      <t>ショゾク</t>
    </rPh>
    <rPh sb="3" eb="5">
      <t>ヤクショク</t>
    </rPh>
    <phoneticPr fontId="2"/>
  </si>
  <si>
    <t>〒</t>
    <phoneticPr fontId="2"/>
  </si>
  <si>
    <t>TEL</t>
    <phoneticPr fontId="2"/>
  </si>
  <si>
    <t>内容確認後に申請者が受領しますので下記宛にお送りください（プルダウン選択）</t>
  </si>
  <si>
    <t>　その他連絡先</t>
    <phoneticPr fontId="2"/>
  </si>
  <si>
    <t>申請者</t>
    <phoneticPr fontId="2"/>
  </si>
  <si>
    <t>確認対象住戸に該当しない住戸
(住戸番号等）</t>
    <phoneticPr fontId="2"/>
  </si>
  <si>
    <t>　申請者3</t>
    <rPh sb="1" eb="4">
      <t>シンセイシャ</t>
    </rPh>
    <phoneticPr fontId="2"/>
  </si>
  <si>
    <t>構造</t>
    <rPh sb="0" eb="2">
      <t>コウゾウ</t>
    </rPh>
    <phoneticPr fontId="2"/>
  </si>
  <si>
    <t>木造</t>
    <rPh sb="0" eb="2">
      <t>モクゾウ</t>
    </rPh>
    <phoneticPr fontId="2"/>
  </si>
  <si>
    <t>鉄筋コンクリート造</t>
    <rPh sb="0" eb="2">
      <t>テッキン</t>
    </rPh>
    <rPh sb="8" eb="9">
      <t>ゾウ</t>
    </rPh>
    <phoneticPr fontId="2"/>
  </si>
  <si>
    <t>鉄骨造</t>
    <rPh sb="0" eb="3">
      <t>テッコツゾウ</t>
    </rPh>
    <phoneticPr fontId="2"/>
  </si>
  <si>
    <t>軽量鉄骨造</t>
    <rPh sb="0" eb="2">
      <t>ケイリョウ</t>
    </rPh>
    <rPh sb="2" eb="5">
      <t>テッコツゾウ</t>
    </rPh>
    <phoneticPr fontId="2"/>
  </si>
  <si>
    <t>鉄骨鉄筋コンクリート造</t>
    <rPh sb="0" eb="2">
      <t>テッコツ</t>
    </rPh>
    <rPh sb="2" eb="4">
      <t>テッキン</t>
    </rPh>
    <rPh sb="10" eb="11">
      <t>ゾウ</t>
    </rPh>
    <phoneticPr fontId="2"/>
  </si>
  <si>
    <t>コンクリート充填鋼管構造</t>
    <phoneticPr fontId="2"/>
  </si>
  <si>
    <t>「評価業務規程（評価等の業務）」及び「評価業務約款（評価等の業務）」の内容を確認し、その約款が契約の内容となることを了承します。この申込書および添付図書等に記載の事項は、事実に相違ありません。</t>
    <phoneticPr fontId="2"/>
  </si>
  <si>
    <t>請求書の送付先　宛名</t>
    <rPh sb="8" eb="10">
      <t>アテナ</t>
    </rPh>
    <phoneticPr fontId="2"/>
  </si>
  <si>
    <t xml:space="preserve"> 会社名</t>
    <phoneticPr fontId="2"/>
  </si>
  <si>
    <t xml:space="preserve"> 所属・役職</t>
    <phoneticPr fontId="2"/>
  </si>
  <si>
    <t xml:space="preserve"> 氏名</t>
    <phoneticPr fontId="2"/>
  </si>
  <si>
    <t>　当社業務約款に基づく【受付票】を交付いたします</t>
    <rPh sb="12" eb="14">
      <t>ウケツケ</t>
    </rPh>
    <rPh sb="14" eb="15">
      <t>ヒョウ</t>
    </rPh>
    <rPh sb="17" eb="19">
      <t>コウフ</t>
    </rPh>
    <phoneticPr fontId="2"/>
  </si>
  <si>
    <t>受付番号</t>
    <rPh sb="0" eb="2">
      <t>ウケツケ</t>
    </rPh>
    <rPh sb="2" eb="4">
      <t>バンゴウ</t>
    </rPh>
    <phoneticPr fontId="2"/>
  </si>
  <si>
    <t>―</t>
    <phoneticPr fontId="2"/>
  </si>
  <si>
    <r>
      <rPr>
        <sz val="10"/>
        <rFont val="HG丸ｺﾞｼｯｸM-PRO"/>
        <family val="3"/>
        <charset val="128"/>
      </rPr>
      <t>①　</t>
    </r>
    <r>
      <rPr>
        <b/>
        <sz val="10"/>
        <rFont val="HG丸ｺﾞｼｯｸM-PRO"/>
        <family val="3"/>
        <charset val="128"/>
      </rPr>
      <t>増改築基準</t>
    </r>
    <r>
      <rPr>
        <sz val="9"/>
        <rFont val="HG丸ｺﾞｼｯｸM-PRO"/>
        <family val="3"/>
        <charset val="128"/>
      </rPr>
      <t>（ 平成21年6月3日以前 に新築　または　平成28年3月31日以前 に増築・改築（④に該当する場合を除く））</t>
    </r>
    <phoneticPr fontId="2"/>
  </si>
  <si>
    <t>※ 【第二面】以降は確認申請書と同様です。申請に際しては該当様式を併用してください。</t>
    <phoneticPr fontId="2"/>
  </si>
  <si>
    <t>第十一号の三様式（第七条の二関係）　</t>
    <rPh sb="1" eb="3">
      <t>ジュウイチ</t>
    </rPh>
    <rPh sb="5" eb="6">
      <t>サン</t>
    </rPh>
    <rPh sb="6" eb="8">
      <t>ヨウシキ</t>
    </rPh>
    <rPh sb="10" eb="11">
      <t>ナナ</t>
    </rPh>
    <rPh sb="11" eb="12">
      <t>ジョウ</t>
    </rPh>
    <rPh sb="13" eb="14">
      <t>ニ</t>
    </rPh>
    <phoneticPr fontId="2"/>
  </si>
  <si>
    <t>変更確認申請書</t>
    <rPh sb="2" eb="3">
      <t>アキラ</t>
    </rPh>
    <rPh sb="3" eb="4">
      <t>ニン</t>
    </rPh>
    <rPh sb="4" eb="7">
      <t>シンセイショ</t>
    </rPh>
    <phoneticPr fontId="2"/>
  </si>
  <si>
    <t>　下記の住宅について、住宅の品質確保の促進等に関する法律第６条の２第１項の規定に基づき、</t>
    <rPh sb="1" eb="3">
      <t>カキ</t>
    </rPh>
    <rPh sb="4" eb="6">
      <t>ジュウタク</t>
    </rPh>
    <rPh sb="11" eb="13">
      <t>ジュウタク</t>
    </rPh>
    <rPh sb="14" eb="16">
      <t>ヒンシツ</t>
    </rPh>
    <rPh sb="16" eb="18">
      <t>カクホ</t>
    </rPh>
    <rPh sb="19" eb="21">
      <t>ソクシン</t>
    </rPh>
    <rPh sb="21" eb="22">
      <t>トウ</t>
    </rPh>
    <rPh sb="23" eb="24">
      <t>カン</t>
    </rPh>
    <rPh sb="26" eb="28">
      <t>ホウリツ</t>
    </rPh>
    <rPh sb="28" eb="29">
      <t>ダイ</t>
    </rPh>
    <rPh sb="30" eb="31">
      <t>ジョウ</t>
    </rPh>
    <rPh sb="33" eb="34">
      <t>ダイ</t>
    </rPh>
    <rPh sb="35" eb="36">
      <t>コウ</t>
    </rPh>
    <rPh sb="37" eb="39">
      <t>キテイ</t>
    </rPh>
    <rPh sb="40" eb="41">
      <t>モト</t>
    </rPh>
    <phoneticPr fontId="2"/>
  </si>
  <si>
    <t>変更確認を行うことを求めます。この申請書及び添付図書に記載の事項は、事実に相違ありません。</t>
    <rPh sb="1" eb="2">
      <t>サラ</t>
    </rPh>
    <rPh sb="2" eb="4">
      <t>カクニン</t>
    </rPh>
    <rPh sb="5" eb="6">
      <t>オコナ</t>
    </rPh>
    <rPh sb="10" eb="11">
      <t>モト</t>
    </rPh>
    <phoneticPr fontId="2"/>
  </si>
  <si>
    <t>記</t>
    <rPh sb="0" eb="1">
      <t>キ</t>
    </rPh>
    <phoneticPr fontId="2"/>
  </si>
  <si>
    <t>１．確認書又は住宅性能評価書交付番号</t>
    <rPh sb="2" eb="5">
      <t>カクニンショ</t>
    </rPh>
    <rPh sb="5" eb="6">
      <t>マタ</t>
    </rPh>
    <rPh sb="7" eb="9">
      <t>ジュウタク</t>
    </rPh>
    <rPh sb="9" eb="11">
      <t>セイノウ</t>
    </rPh>
    <rPh sb="11" eb="13">
      <t>ヒョウカ</t>
    </rPh>
    <rPh sb="13" eb="14">
      <t>ショ</t>
    </rPh>
    <rPh sb="14" eb="16">
      <t>コウフ</t>
    </rPh>
    <rPh sb="16" eb="18">
      <t>バンゴウ</t>
    </rPh>
    <phoneticPr fontId="2"/>
  </si>
  <si>
    <t>２．確認書又は住宅性能評価書交付年月日</t>
    <rPh sb="2" eb="5">
      <t>カクニンショ</t>
    </rPh>
    <rPh sb="5" eb="6">
      <t>マタ</t>
    </rPh>
    <rPh sb="7" eb="9">
      <t>ジュウタク</t>
    </rPh>
    <rPh sb="9" eb="11">
      <t>セイノウ</t>
    </rPh>
    <rPh sb="11" eb="13">
      <t>ヒョウカ</t>
    </rPh>
    <rPh sb="13" eb="14">
      <t>ショ</t>
    </rPh>
    <rPh sb="14" eb="16">
      <t>コウフ</t>
    </rPh>
    <rPh sb="16" eb="19">
      <t>ネンガッピ</t>
    </rPh>
    <phoneticPr fontId="2"/>
  </si>
  <si>
    <t>日</t>
    <rPh sb="0" eb="1">
      <t>ヒ</t>
    </rPh>
    <phoneticPr fontId="2"/>
  </si>
  <si>
    <t>３．確認書又は住宅性能評価書交付者</t>
    <rPh sb="2" eb="5">
      <t>カクニンショ</t>
    </rPh>
    <rPh sb="5" eb="6">
      <t>マタ</t>
    </rPh>
    <rPh sb="7" eb="9">
      <t>ジュウタク</t>
    </rPh>
    <rPh sb="9" eb="11">
      <t>セイノウ</t>
    </rPh>
    <rPh sb="11" eb="13">
      <t>ヒョウカ</t>
    </rPh>
    <rPh sb="13" eb="14">
      <t>ショ</t>
    </rPh>
    <rPh sb="14" eb="16">
      <t>コウフ</t>
    </rPh>
    <rPh sb="16" eb="17">
      <t>シャ</t>
    </rPh>
    <phoneticPr fontId="2"/>
  </si>
  <si>
    <t>ハウスプラス住宅保証株式会社</t>
    <rPh sb="6" eb="8">
      <t>ジュウタク</t>
    </rPh>
    <rPh sb="8" eb="10">
      <t>ホショウ</t>
    </rPh>
    <rPh sb="10" eb="14">
      <t>カブシキガイシャ</t>
    </rPh>
    <phoneticPr fontId="2"/>
  </si>
  <si>
    <t>４．確認書又は住宅性能評価に係る住宅の位置</t>
    <rPh sb="2" eb="5">
      <t>カクニンショ</t>
    </rPh>
    <rPh sb="5" eb="6">
      <t>マタ</t>
    </rPh>
    <rPh sb="7" eb="9">
      <t>ジュウタク</t>
    </rPh>
    <rPh sb="9" eb="11">
      <t>セイノウ</t>
    </rPh>
    <rPh sb="11" eb="13">
      <t>ヒョウカ</t>
    </rPh>
    <rPh sb="14" eb="15">
      <t>カカワ</t>
    </rPh>
    <rPh sb="16" eb="18">
      <t>ジュウタク</t>
    </rPh>
    <rPh sb="19" eb="21">
      <t>イチ</t>
    </rPh>
    <phoneticPr fontId="2"/>
  </si>
  <si>
    <t>５．確認又は住宅性能評価に係る住宅が共同住宅等である場合は、区分所有住宅の該当の有無</t>
    <phoneticPr fontId="2"/>
  </si>
  <si>
    <t>６．当初確認時又は住宅性能評価時の工事種別</t>
    <rPh sb="2" eb="4">
      <t>トウショ</t>
    </rPh>
    <rPh sb="4" eb="6">
      <t>カクニン</t>
    </rPh>
    <rPh sb="6" eb="7">
      <t>ジ</t>
    </rPh>
    <rPh sb="7" eb="8">
      <t>マタ</t>
    </rPh>
    <rPh sb="9" eb="11">
      <t>ジュウタク</t>
    </rPh>
    <rPh sb="11" eb="13">
      <t>セイノウ</t>
    </rPh>
    <rPh sb="13" eb="15">
      <t>ヒョウカ</t>
    </rPh>
    <rPh sb="15" eb="16">
      <t>ジ</t>
    </rPh>
    <rPh sb="17" eb="19">
      <t>コウジ</t>
    </rPh>
    <rPh sb="19" eb="21">
      <t>シュベツ</t>
    </rPh>
    <phoneticPr fontId="2"/>
  </si>
  <si>
    <t>７．当初確認又は住宅性能評価における新築又は当初確認若しくは住宅性能評価を受ける前に</t>
    <rPh sb="2" eb="4">
      <t>トウショ</t>
    </rPh>
    <rPh sb="4" eb="6">
      <t>カクニン</t>
    </rPh>
    <rPh sb="6" eb="7">
      <t>マタ</t>
    </rPh>
    <rPh sb="8" eb="10">
      <t>ジュウタク</t>
    </rPh>
    <rPh sb="10" eb="12">
      <t>セイノウ</t>
    </rPh>
    <rPh sb="12" eb="14">
      <t>ヒョウカ</t>
    </rPh>
    <rPh sb="18" eb="20">
      <t>シンチク</t>
    </rPh>
    <rPh sb="20" eb="21">
      <t>マタ</t>
    </rPh>
    <rPh sb="22" eb="24">
      <t>トウショ</t>
    </rPh>
    <rPh sb="24" eb="26">
      <t>カクニン</t>
    </rPh>
    <rPh sb="26" eb="27">
      <t>モ</t>
    </rPh>
    <rPh sb="30" eb="32">
      <t>ジュウタク</t>
    </rPh>
    <rPh sb="32" eb="34">
      <t>セイノウ</t>
    </rPh>
    <rPh sb="34" eb="36">
      <t>ヒョウカ</t>
    </rPh>
    <rPh sb="37" eb="38">
      <t>ウ</t>
    </rPh>
    <phoneticPr fontId="2"/>
  </si>
  <si>
    <t>した増築・改築の時期</t>
    <phoneticPr fontId="2"/>
  </si>
  <si>
    <t>８．変更の概要</t>
    <rPh sb="2" eb="4">
      <t>ヘンコウ</t>
    </rPh>
    <rPh sb="5" eb="7">
      <t>ガイヨウ</t>
    </rPh>
    <phoneticPr fontId="2"/>
  </si>
  <si>
    <t>①　この様式において、「既存」とは、本申請が、長期優良住宅の普及の促進に関する法律（</t>
    <phoneticPr fontId="2"/>
  </si>
  <si>
    <t>平成20年法律第87号）第５条第６項又は第７項の規定による認定の申請に係るものである</t>
    <phoneticPr fontId="2"/>
  </si>
  <si>
    <t>ことを指します。また、「一戸建ての住宅」は、人の住居の用以外の用途に供する部分を</t>
    <phoneticPr fontId="2"/>
  </si>
  <si>
    <t>有しないものに限り、「共同住宅等」とは、共同住宅、長屋その他の一戸建ての住宅以外</t>
    <rPh sb="7" eb="8">
      <t>カギ</t>
    </rPh>
    <rPh sb="11" eb="16">
      <t>キョウドウジュウタクトウ</t>
    </rPh>
    <rPh sb="20" eb="22">
      <t>キョウドウ</t>
    </rPh>
    <rPh sb="22" eb="24">
      <t>ジュウタク</t>
    </rPh>
    <rPh sb="25" eb="27">
      <t>ナガヤ</t>
    </rPh>
    <rPh sb="29" eb="30">
      <t>タ</t>
    </rPh>
    <rPh sb="31" eb="33">
      <t>イッコ</t>
    </rPh>
    <rPh sb="33" eb="34">
      <t>ダ</t>
    </rPh>
    <rPh sb="36" eb="38">
      <t>ジュウタク</t>
    </rPh>
    <rPh sb="38" eb="40">
      <t>イガイ</t>
    </rPh>
    <phoneticPr fontId="2"/>
  </si>
  <si>
    <t>の住宅をいいます。</t>
    <phoneticPr fontId="2"/>
  </si>
  <si>
    <t>②　【計画を変更する住宅の直前の（確認書・住宅性能評価書）】については、「確認書」又は</t>
    <rPh sb="3" eb="5">
      <t>ケイカク</t>
    </rPh>
    <rPh sb="6" eb="8">
      <t>ヘンコウ</t>
    </rPh>
    <rPh sb="10" eb="12">
      <t>ジュウタク</t>
    </rPh>
    <rPh sb="13" eb="15">
      <t>チョクゼン</t>
    </rPh>
    <rPh sb="17" eb="20">
      <t>カクニンショ</t>
    </rPh>
    <rPh sb="21" eb="23">
      <t>ジュウタク</t>
    </rPh>
    <rPh sb="23" eb="25">
      <t>セイノウ</t>
    </rPh>
    <rPh sb="25" eb="27">
      <t>ヒョウカ</t>
    </rPh>
    <rPh sb="27" eb="28">
      <t>ショ</t>
    </rPh>
    <rPh sb="37" eb="40">
      <t>カクニンショ</t>
    </rPh>
    <rPh sb="41" eb="42">
      <t>マタ</t>
    </rPh>
    <phoneticPr fontId="2"/>
  </si>
  <si>
    <t>「住宅性能評価書」の該当するいずれかを〇で囲んでください。</t>
    <rPh sb="1" eb="3">
      <t>ジュウタク</t>
    </rPh>
    <rPh sb="3" eb="5">
      <t>セイノウ</t>
    </rPh>
    <rPh sb="5" eb="7">
      <t>ヒョウカ</t>
    </rPh>
    <rPh sb="7" eb="8">
      <t>ショ</t>
    </rPh>
    <rPh sb="10" eb="12">
      <t>ガイトウ</t>
    </rPh>
    <rPh sb="21" eb="22">
      <t>カコ</t>
    </rPh>
    <phoneticPr fontId="2"/>
  </si>
  <si>
    <t>③　６欄は、本申請が、長期優良住宅の普及の促進に関する法律第５条第１項から第５項まで</t>
  </si>
  <si>
    <t>の規定による認定の申請に係る場合に記載してください。</t>
  </si>
  <si>
    <t>④　７欄は、本申請が、長期優良住宅の普及の促進に関する法律第５条第６項又は第７項の規</t>
    <phoneticPr fontId="2"/>
  </si>
  <si>
    <t>定による認定の申請に係る場合に記載してください。</t>
  </si>
  <si>
    <t>⑤　数字は算用数字を用いてください。</t>
    <phoneticPr fontId="2"/>
  </si>
  <si>
    <t>⑥　※印のある欄は記入しないでください。</t>
    <phoneticPr fontId="2"/>
  </si>
  <si>
    <t>以　上</t>
    <rPh sb="0" eb="1">
      <t>イ</t>
    </rPh>
    <rPh sb="2" eb="3">
      <t>ウエ</t>
    </rPh>
    <phoneticPr fontId="2"/>
  </si>
  <si>
    <t>２．住宅の所在地</t>
    <rPh sb="2" eb="4">
      <t>ジュウタク</t>
    </rPh>
    <rPh sb="5" eb="7">
      <t>ショザイ</t>
    </rPh>
    <rPh sb="7" eb="8">
      <t>チ</t>
    </rPh>
    <phoneticPr fontId="2"/>
  </si>
  <si>
    <t>１．住宅の名称</t>
    <rPh sb="2" eb="4">
      <t>ジュウタク</t>
    </rPh>
    <rPh sb="5" eb="7">
      <t>メイショウ</t>
    </rPh>
    <phoneticPr fontId="2"/>
  </si>
  <si>
    <t>記</t>
  </si>
  <si>
    <t>代理人：</t>
    <rPh sb="0" eb="3">
      <t>ダイリニン</t>
    </rPh>
    <phoneticPr fontId="2"/>
  </si>
  <si>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2"/>
  </si>
  <si>
    <t>印</t>
    <rPh sb="0" eb="1">
      <t>イン</t>
    </rPh>
    <phoneticPr fontId="2"/>
  </si>
  <si>
    <t>代表者の氏名　</t>
    <rPh sb="0" eb="3">
      <t>ダイヒョウシャ</t>
    </rPh>
    <rPh sb="4" eb="6">
      <t>シメイ</t>
    </rPh>
    <phoneticPr fontId="2"/>
  </si>
  <si>
    <t>申請者の氏名又は名称　</t>
    <rPh sb="0" eb="3">
      <t>シンセイシャ</t>
    </rPh>
    <rPh sb="4" eb="6">
      <t>シメイ</t>
    </rPh>
    <rPh sb="6" eb="7">
      <t>マタ</t>
    </rPh>
    <rPh sb="8" eb="10">
      <t>メイショウ</t>
    </rPh>
    <phoneticPr fontId="2"/>
  </si>
  <si>
    <t>ハウスプラス住宅保証株式会社　殿</t>
    <rPh sb="6" eb="8">
      <t>ジュウタク</t>
    </rPh>
    <rPh sb="8" eb="10">
      <t>ホショウ</t>
    </rPh>
    <rPh sb="10" eb="11">
      <t>カブ</t>
    </rPh>
    <rPh sb="11" eb="12">
      <t>シキ</t>
    </rPh>
    <rPh sb="12" eb="14">
      <t>カイシャ</t>
    </rPh>
    <rPh sb="15" eb="16">
      <t>ドノ</t>
    </rPh>
    <phoneticPr fontId="2"/>
  </si>
  <si>
    <t>月</t>
    <rPh sb="0" eb="1">
      <t>ガツ</t>
    </rPh>
    <phoneticPr fontId="2"/>
  </si>
  <si>
    <t>委　　　任　　　状</t>
  </si>
  <si>
    <t>【計画を変更する住宅の直前の（ 確認書・住宅性能評価書 ）】</t>
    <rPh sb="1" eb="3">
      <t>ケイカク</t>
    </rPh>
    <rPh sb="4" eb="6">
      <t>ヘンコウ</t>
    </rPh>
    <rPh sb="8" eb="10">
      <t>ジュウタク</t>
    </rPh>
    <rPh sb="11" eb="13">
      <t>チョクゼン</t>
    </rPh>
    <rPh sb="16" eb="18">
      <t>カクニン</t>
    </rPh>
    <rPh sb="18" eb="19">
      <t>ショ</t>
    </rPh>
    <rPh sb="20" eb="22">
      <t>ジュウタク</t>
    </rPh>
    <rPh sb="22" eb="24">
      <t>セイノウ</t>
    </rPh>
    <rPh sb="24" eb="26">
      <t>ヒョウカ</t>
    </rPh>
    <rPh sb="26" eb="27">
      <t>ショ</t>
    </rPh>
    <phoneticPr fontId="2"/>
  </si>
  <si>
    <t>申請者の住所又は
主たる事務所の所在地</t>
    <rPh sb="0" eb="3">
      <t>シンセイシャ</t>
    </rPh>
    <rPh sb="4" eb="6">
      <t>ジュウショ</t>
    </rPh>
    <rPh sb="6" eb="7">
      <t>マタ</t>
    </rPh>
    <rPh sb="9" eb="10">
      <t>シュ</t>
    </rPh>
    <rPh sb="12" eb="14">
      <t>ジム</t>
    </rPh>
    <rPh sb="14" eb="15">
      <t>ショ</t>
    </rPh>
    <rPh sb="16" eb="19">
      <t>ショザイチ</t>
    </rPh>
    <phoneticPr fontId="2"/>
  </si>
  <si>
    <t>↑共同の時だけチェックする</t>
    <rPh sb="1" eb="3">
      <t>キョウドウ</t>
    </rPh>
    <rPh sb="4" eb="5">
      <t>トキ</t>
    </rPh>
    <phoneticPr fontId="2"/>
  </si>
  <si>
    <t>↑共同の時だけチェックする</t>
    <rPh sb="1" eb="3">
      <t>キョウドウ</t>
    </rPh>
    <rPh sb="4" eb="5">
      <t>トキ</t>
    </rPh>
    <phoneticPr fontId="2"/>
  </si>
  <si>
    <t>（第三面）</t>
    <phoneticPr fontId="2"/>
  </si>
  <si>
    <t>〔申請に係る共同住宅等の住戸に関する事項〕</t>
    <rPh sb="1" eb="3">
      <t>シンセイ</t>
    </rPh>
    <rPh sb="4" eb="5">
      <t>カカ</t>
    </rPh>
    <rPh sb="6" eb="8">
      <t>キョウドウ</t>
    </rPh>
    <rPh sb="8" eb="11">
      <t>ジュウタクナド</t>
    </rPh>
    <rPh sb="12" eb="14">
      <t>ジュウコ</t>
    </rPh>
    <rPh sb="15" eb="16">
      <t>カン</t>
    </rPh>
    <rPh sb="18" eb="20">
      <t>ジコウ</t>
    </rPh>
    <phoneticPr fontId="2"/>
  </si>
  <si>
    <t>【１．住戸の番号】</t>
    <rPh sb="3" eb="4">
      <t>ジュウ</t>
    </rPh>
    <rPh sb="4" eb="5">
      <t>ト</t>
    </rPh>
    <rPh sb="6" eb="8">
      <t>バンゴウ</t>
    </rPh>
    <phoneticPr fontId="2"/>
  </si>
  <si>
    <t>【２．住戸の存する階】</t>
    <rPh sb="3" eb="5">
      <t>ジュウト</t>
    </rPh>
    <rPh sb="6" eb="7">
      <t>ソン</t>
    </rPh>
    <rPh sb="9" eb="10">
      <t>カイ</t>
    </rPh>
    <phoneticPr fontId="2"/>
  </si>
  <si>
    <t>【３．　当該住戸への経路】</t>
    <rPh sb="4" eb="6">
      <t>トウガイ</t>
    </rPh>
    <rPh sb="6" eb="8">
      <t>ジュウト</t>
    </rPh>
    <rPh sb="10" eb="12">
      <t>ケイロ</t>
    </rPh>
    <phoneticPr fontId="2"/>
  </si>
  <si>
    <t>【共用階段】</t>
  </si>
  <si>
    <t>無</t>
    <rPh sb="0" eb="1">
      <t>ナ</t>
    </rPh>
    <phoneticPr fontId="2"/>
  </si>
  <si>
    <t>有</t>
    <rPh sb="0" eb="1">
      <t>アリ</t>
    </rPh>
    <phoneticPr fontId="2"/>
  </si>
  <si>
    <t>【共用廊下】</t>
  </si>
  <si>
    <t>【エレベーター】</t>
    <phoneticPr fontId="2"/>
  </si>
  <si>
    <t>１．この面は、共用住宅等に係る申請の場合に作成してください。</t>
  </si>
  <si>
    <t>２．この面は、申請対象住戸について作成してください。</t>
    <rPh sb="7" eb="9">
      <t>シンセイ</t>
    </rPh>
    <rPh sb="9" eb="11">
      <t>タイショウ</t>
    </rPh>
    <rPh sb="11" eb="13">
      <t>ジュウコ</t>
    </rPh>
    <rPh sb="17" eb="19">
      <t>サクセイ</t>
    </rPh>
    <phoneticPr fontId="2"/>
  </si>
  <si>
    <t>３．【３．当該住戸への経路】の欄は該当するチェックボックスに「✓」マークを入れてくだ</t>
    <phoneticPr fontId="2"/>
  </si>
  <si>
    <t>さい。</t>
    <phoneticPr fontId="2"/>
  </si>
  <si>
    <t>４．この面は、住宅性能表示等他の制度の申請書の写しに必要事項を補うこと、複数の住戸に</t>
    <rPh sb="4" eb="5">
      <t>メン</t>
    </rPh>
    <rPh sb="7" eb="9">
      <t>ジュウタク</t>
    </rPh>
    <rPh sb="9" eb="11">
      <t>セイノウ</t>
    </rPh>
    <rPh sb="11" eb="13">
      <t>ヒョウジ</t>
    </rPh>
    <rPh sb="13" eb="14">
      <t>ナド</t>
    </rPh>
    <rPh sb="14" eb="15">
      <t>ホカ</t>
    </rPh>
    <rPh sb="16" eb="18">
      <t>セイド</t>
    </rPh>
    <rPh sb="19" eb="22">
      <t>シンセイショ</t>
    </rPh>
    <rPh sb="23" eb="24">
      <t>ウツ</t>
    </rPh>
    <rPh sb="26" eb="28">
      <t>ヒツヨウ</t>
    </rPh>
    <rPh sb="28" eb="30">
      <t>ジコウ</t>
    </rPh>
    <rPh sb="31" eb="32">
      <t>オギナ</t>
    </rPh>
    <rPh sb="36" eb="38">
      <t>フクスウ</t>
    </rPh>
    <rPh sb="39" eb="40">
      <t>ジュウ</t>
    </rPh>
    <rPh sb="40" eb="41">
      <t>コ</t>
    </rPh>
    <phoneticPr fontId="2"/>
  </si>
  <si>
    <t>関する情報を集約して記載すること等により記載すべき事項の全てが明示された別の書面を</t>
    <rPh sb="0" eb="1">
      <t>カン</t>
    </rPh>
    <rPh sb="3" eb="5">
      <t>ジョウホウ</t>
    </rPh>
    <rPh sb="6" eb="8">
      <t>シュウヤク</t>
    </rPh>
    <rPh sb="10" eb="12">
      <t>キサイ</t>
    </rPh>
    <rPh sb="16" eb="17">
      <t>ナド</t>
    </rPh>
    <rPh sb="20" eb="22">
      <t>キサイ</t>
    </rPh>
    <rPh sb="25" eb="27">
      <t>ジコウ</t>
    </rPh>
    <rPh sb="28" eb="29">
      <t>スベ</t>
    </rPh>
    <rPh sb="31" eb="33">
      <t>メイジ</t>
    </rPh>
    <rPh sb="36" eb="37">
      <t>ベツ</t>
    </rPh>
    <rPh sb="38" eb="40">
      <t>ショメン</t>
    </rPh>
    <phoneticPr fontId="2"/>
  </si>
  <si>
    <t>もって代えることができます。</t>
    <phoneticPr fontId="2"/>
  </si>
  <si>
    <t xml:space="preserve">
</t>
    <phoneticPr fontId="2"/>
  </si>
  <si>
    <t>確認書送付先</t>
    <rPh sb="0" eb="6">
      <t>カクニンショソウフサキ</t>
    </rPh>
    <phoneticPr fontId="2"/>
  </si>
  <si>
    <t>　</t>
    <phoneticPr fontId="2"/>
  </si>
  <si>
    <t>申請の種類※</t>
    <rPh sb="0" eb="2">
      <t>シンセイ</t>
    </rPh>
    <phoneticPr fontId="2"/>
  </si>
  <si>
    <t>適用基準※</t>
    <rPh sb="0" eb="2">
      <t>テキヨウ</t>
    </rPh>
    <rPh sb="2" eb="4">
      <t>キジュン</t>
    </rPh>
    <phoneticPr fontId="2"/>
  </si>
  <si>
    <t>住宅・工事の名称※</t>
    <rPh sb="0" eb="2">
      <t>ジュウタク</t>
    </rPh>
    <rPh sb="3" eb="5">
      <t>コウジ</t>
    </rPh>
    <rPh sb="6" eb="8">
      <t>メイショウ</t>
    </rPh>
    <phoneticPr fontId="2"/>
  </si>
  <si>
    <t>建築主名※</t>
    <rPh sb="0" eb="2">
      <t>ケンチク</t>
    </rPh>
    <rPh sb="2" eb="3">
      <t>ヌシ</t>
    </rPh>
    <rPh sb="3" eb="4">
      <t>メイ</t>
    </rPh>
    <phoneticPr fontId="2"/>
  </si>
  <si>
    <t>建設地※</t>
    <rPh sb="0" eb="3">
      <t>ケンセツチ</t>
    </rPh>
    <phoneticPr fontId="2"/>
  </si>
  <si>
    <t>「延べ面積」は
申請書第二面の情報を
転記します。</t>
    <rPh sb="1" eb="2">
      <t>ノ</t>
    </rPh>
    <rPh sb="3" eb="5">
      <t>メンセキ</t>
    </rPh>
    <rPh sb="8" eb="11">
      <t>シンセイショ</t>
    </rPh>
    <rPh sb="11" eb="13">
      <t>ダイニ</t>
    </rPh>
    <rPh sb="13" eb="14">
      <t>メン</t>
    </rPh>
    <rPh sb="15" eb="17">
      <t>ジョウホウ</t>
    </rPh>
    <rPh sb="19" eb="21">
      <t>テンキ</t>
    </rPh>
    <phoneticPr fontId="2"/>
  </si>
  <si>
    <t xml:space="preserve"> 氏名※</t>
    <rPh sb="1" eb="3">
      <t>シメイ</t>
    </rPh>
    <phoneticPr fontId="2"/>
  </si>
  <si>
    <t xml:space="preserve"> TEL※</t>
    <phoneticPr fontId="2"/>
  </si>
  <si>
    <t xml:space="preserve"> 住所※</t>
    <rPh sb="1" eb="3">
      <t>ジュウショ</t>
    </rPh>
    <phoneticPr fontId="2"/>
  </si>
  <si>
    <t>※_入力必須箇所</t>
    <rPh sb="2" eb="4">
      <t>ニュウリョク</t>
    </rPh>
    <rPh sb="4" eb="6">
      <t>ヒッス</t>
    </rPh>
    <rPh sb="6" eb="8">
      <t>カショ</t>
    </rPh>
    <phoneticPr fontId="2"/>
  </si>
  <si>
    <t>請求書送付先と異なる場合は明記</t>
    <phoneticPr fontId="2"/>
  </si>
  <si>
    <t>ご利用の場合のみ記入（戸建）</t>
    <rPh sb="1" eb="3">
      <t>リヨウ</t>
    </rPh>
    <rPh sb="4" eb="6">
      <t>バアイ</t>
    </rPh>
    <rPh sb="8" eb="10">
      <t>キニュウ</t>
    </rPh>
    <rPh sb="11" eb="13">
      <t>コダテ</t>
    </rPh>
    <phoneticPr fontId="2"/>
  </si>
  <si>
    <t>　地名地番を入力ください（申請書第二面に転記されます）</t>
    <rPh sb="13" eb="16">
      <t>シンセイショ</t>
    </rPh>
    <rPh sb="16" eb="19">
      <t>ダイニメン</t>
    </rPh>
    <rPh sb="20" eb="22">
      <t>テンキ</t>
    </rPh>
    <phoneticPr fontId="2"/>
  </si>
  <si>
    <t>全住戸数※</t>
    <rPh sb="0" eb="4">
      <t>ゼンジュウコスウ</t>
    </rPh>
    <phoneticPr fontId="2"/>
  </si>
  <si>
    <t>申請対象面積※</t>
    <rPh sb="0" eb="2">
      <t>シンセイ</t>
    </rPh>
    <rPh sb="2" eb="4">
      <t>タイショウ</t>
    </rPh>
    <rPh sb="4" eb="6">
      <t>メンセキ</t>
    </rPh>
    <phoneticPr fontId="2"/>
  </si>
  <si>
    <t>申請対象戸数※</t>
    <rPh sb="0" eb="2">
      <t>シンセイ</t>
    </rPh>
    <rPh sb="2" eb="4">
      <t>タイショウ</t>
    </rPh>
    <rPh sb="4" eb="6">
      <t>コスウ</t>
    </rPh>
    <phoneticPr fontId="2"/>
  </si>
  <si>
    <t>評価対象住戸（住戸番号）※</t>
    <rPh sb="0" eb="6">
      <t>ヒョウカタイショウジュウコ</t>
    </rPh>
    <rPh sb="7" eb="11">
      <t>ジュウコバンゴウ</t>
    </rPh>
    <phoneticPr fontId="2"/>
  </si>
  <si>
    <r>
      <t>評価対象</t>
    </r>
    <r>
      <rPr>
        <b/>
        <u/>
        <sz val="9"/>
        <color rgb="FFFF0000"/>
        <rFont val="HG丸ｺﾞｼｯｸM-PRO"/>
        <family val="3"/>
        <charset val="128"/>
      </rPr>
      <t>外</t>
    </r>
    <r>
      <rPr>
        <sz val="9"/>
        <rFont val="HG丸ｺﾞｼｯｸM-PRO"/>
        <family val="3"/>
        <charset val="128"/>
      </rPr>
      <t>住戸（住戸番号）※</t>
    </r>
    <rPh sb="0" eb="5">
      <t>ヒョウカタイショウガイ</t>
    </rPh>
    <rPh sb="5" eb="7">
      <t>ジュウコ</t>
    </rPh>
    <phoneticPr fontId="2"/>
  </si>
  <si>
    <t>建物種類※</t>
    <rPh sb="0" eb="2">
      <t>タテモノ</t>
    </rPh>
    <phoneticPr fontId="2"/>
  </si>
  <si>
    <t>　確認書の送付先※</t>
    <rPh sb="1" eb="4">
      <t>カクニンショ</t>
    </rPh>
    <rPh sb="5" eb="8">
      <t>ソウフサキ</t>
    </rPh>
    <phoneticPr fontId="2"/>
  </si>
  <si>
    <t>　請求書の送付先※</t>
    <rPh sb="1" eb="4">
      <t>セイキュウショ</t>
    </rPh>
    <rPh sb="5" eb="8">
      <t>ソウフサキ</t>
    </rPh>
    <phoneticPr fontId="2"/>
  </si>
  <si>
    <t>延べ面積</t>
    <rPh sb="0" eb="1">
      <t>ノ</t>
    </rPh>
    <rPh sb="2" eb="4">
      <t>メンセキ</t>
    </rPh>
    <phoneticPr fontId="2"/>
  </si>
  <si>
    <t>確認書/ 請求書送付先</t>
    <rPh sb="0" eb="3">
      <t>カクニンショ</t>
    </rPh>
    <rPh sb="5" eb="7">
      <t>セイキュウ</t>
    </rPh>
    <rPh sb="7" eb="8">
      <t>ショ</t>
    </rPh>
    <rPh sb="8" eb="11">
      <t>ソウフサキ</t>
    </rPh>
    <phoneticPr fontId="2"/>
  </si>
  <si>
    <t>確認書宛名</t>
    <rPh sb="0" eb="3">
      <t>カクニンショ</t>
    </rPh>
    <rPh sb="3" eb="5">
      <t>アテナ</t>
    </rPh>
    <phoneticPr fontId="2"/>
  </si>
  <si>
    <t>請求書送付先と同じ</t>
    <rPh sb="0" eb="2">
      <t>セイキュウ</t>
    </rPh>
    <rPh sb="2" eb="3">
      <t>ショ</t>
    </rPh>
    <rPh sb="3" eb="6">
      <t>ソウフサキ</t>
    </rPh>
    <rPh sb="7" eb="8">
      <t>オナ</t>
    </rPh>
    <phoneticPr fontId="2"/>
  </si>
  <si>
    <t>その他</t>
    <rPh sb="2" eb="3">
      <t>タ</t>
    </rPh>
    <phoneticPr fontId="2"/>
  </si>
  <si>
    <t>その他</t>
    <rPh sb="2" eb="3">
      <t>タ</t>
    </rPh>
    <phoneticPr fontId="2"/>
  </si>
  <si>
    <t>請求書の送付先と同じ</t>
    <rPh sb="0" eb="2">
      <t>セイキュウ</t>
    </rPh>
    <rPh sb="2" eb="3">
      <t>ショ</t>
    </rPh>
    <rPh sb="4" eb="7">
      <t>ソウフサキ</t>
    </rPh>
    <rPh sb="8" eb="9">
      <t>オナ</t>
    </rPh>
    <phoneticPr fontId="2"/>
  </si>
  <si>
    <t xml:space="preserve"> 会社名</t>
    <rPh sb="1" eb="3">
      <t>カイシャ</t>
    </rPh>
    <rPh sb="3" eb="4">
      <t>メイ</t>
    </rPh>
    <phoneticPr fontId="2"/>
  </si>
  <si>
    <t>　申込担当者</t>
    <rPh sb="1" eb="3">
      <t>モウシコミ</t>
    </rPh>
    <rPh sb="3" eb="6">
      <t>タントウシャ</t>
    </rPh>
    <phoneticPr fontId="2"/>
  </si>
  <si>
    <t>　設計担当者</t>
    <rPh sb="1" eb="3">
      <t>セッケイ</t>
    </rPh>
    <rPh sb="3" eb="6">
      <t>タントウシャ</t>
    </rPh>
    <phoneticPr fontId="2"/>
  </si>
  <si>
    <t>　請求書の宛名※</t>
    <rPh sb="1" eb="4">
      <t>セイキュウショ</t>
    </rPh>
    <rPh sb="5" eb="7">
      <t>アテナ</t>
    </rPh>
    <phoneticPr fontId="2"/>
  </si>
  <si>
    <t>電子申請の場合で紙交付を希望する場合はご記入ください。</t>
    <rPh sb="0" eb="2">
      <t>デンシ</t>
    </rPh>
    <rPh sb="2" eb="4">
      <t>シンセイ</t>
    </rPh>
    <rPh sb="5" eb="7">
      <t>バアイ</t>
    </rPh>
    <rPh sb="8" eb="9">
      <t>カミ</t>
    </rPh>
    <rPh sb="9" eb="11">
      <t>コウフ</t>
    </rPh>
    <rPh sb="12" eb="14">
      <t>キボウ</t>
    </rPh>
    <rPh sb="16" eb="18">
      <t>バアイ</t>
    </rPh>
    <rPh sb="20" eb="22">
      <t>キニュウ</t>
    </rPh>
    <phoneticPr fontId="2"/>
  </si>
  <si>
    <t>確認書受領方法</t>
    <rPh sb="0" eb="3">
      <t>カクニンショ</t>
    </rPh>
    <rPh sb="3" eb="5">
      <t>ジュリョウ</t>
    </rPh>
    <rPh sb="5" eb="7">
      <t>ホウホウ</t>
    </rPh>
    <phoneticPr fontId="2"/>
  </si>
  <si>
    <t>紙交付希望（本申込書下欄、確認書の送付先にお送りします。また別途料金がかかります）</t>
    <rPh sb="0" eb="1">
      <t>カミ</t>
    </rPh>
    <rPh sb="1" eb="3">
      <t>コウフ</t>
    </rPh>
    <rPh sb="3" eb="5">
      <t>キボウ</t>
    </rPh>
    <rPh sb="6" eb="7">
      <t>ホン</t>
    </rPh>
    <rPh sb="7" eb="9">
      <t>モウシコミ</t>
    </rPh>
    <rPh sb="9" eb="10">
      <t>ショ</t>
    </rPh>
    <rPh sb="10" eb="11">
      <t>シタ</t>
    </rPh>
    <rPh sb="11" eb="12">
      <t>ラン</t>
    </rPh>
    <rPh sb="13" eb="16">
      <t>カクニンショ</t>
    </rPh>
    <rPh sb="15" eb="16">
      <t>ショ</t>
    </rPh>
    <rPh sb="17" eb="20">
      <t>ソウフサキ</t>
    </rPh>
    <rPh sb="22" eb="23">
      <t>オク</t>
    </rPh>
    <rPh sb="30" eb="32">
      <t>ベット</t>
    </rPh>
    <rPh sb="32" eb="34">
      <t>リョウキン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</si>
</sst>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dd\-mmm\-yy"/>
    <numFmt numFmtId="177" formatCode="0_ "/>
    <numFmt numFmtId="178" formatCode="0.00_ "/>
    <numFmt numFmtId="179" formatCode="0.000_ "/>
    <numFmt numFmtId="180" formatCode="000"/>
    <numFmt numFmtId="181" formatCode="#,##0.00;[Red]#,##0.00"/>
    <numFmt numFmtId="182" formatCode="[&lt;=99999999]####\-####;\(00\)\ ####\-####"/>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8"/>
      <name val="HG丸ｺﾞｼｯｸM-PRO"/>
      <family val="3"/>
      <charset val="128"/>
    </font>
    <font>
      <sz val="12"/>
      <name val="HG丸ｺﾞｼｯｸM-PRO"/>
      <family val="3"/>
      <charset val="128"/>
    </font>
    <font>
      <sz val="9"/>
      <name val="HG丸ｺﾞｼｯｸM-PRO"/>
      <family val="3"/>
      <charset val="128"/>
    </font>
    <font>
      <sz val="20"/>
      <name val="HG丸ｺﾞｼｯｸM-PRO"/>
      <family val="3"/>
      <charset val="128"/>
    </font>
    <font>
      <u/>
      <sz val="11"/>
      <color indexed="12"/>
      <name val="ＭＳ Ｐゴシック"/>
      <family val="3"/>
      <charset val="128"/>
    </font>
    <font>
      <u/>
      <sz val="10"/>
      <name val="HG丸ｺﾞｼｯｸM-PRO"/>
      <family val="3"/>
      <charset val="128"/>
    </font>
    <font>
      <b/>
      <sz val="10"/>
      <name val="HG丸ｺﾞｼｯｸM-PRO"/>
      <family val="3"/>
      <charset val="128"/>
    </font>
    <font>
      <sz val="11"/>
      <color indexed="8"/>
      <name val="ＭＳ Ｐゴシック"/>
      <family val="3"/>
      <charset val="128"/>
    </font>
    <font>
      <b/>
      <sz val="12"/>
      <color rgb="FFFFFF00"/>
      <name val="Meiryo UI"/>
      <family val="3"/>
      <charset val="128"/>
    </font>
    <font>
      <sz val="10.5"/>
      <name val="Meiryo UI"/>
      <family val="3"/>
      <charset val="128"/>
    </font>
    <font>
      <sz val="10.5"/>
      <color rgb="FFFF0000"/>
      <name val="Meiryo UI"/>
      <family val="3"/>
      <charset val="128"/>
    </font>
    <font>
      <sz val="11"/>
      <name val="Meiryo UI"/>
      <family val="3"/>
      <charset val="128"/>
    </font>
    <font>
      <sz val="11"/>
      <color indexed="8"/>
      <name val="Meiryo UI"/>
      <family val="3"/>
      <charset val="128"/>
    </font>
    <font>
      <sz val="10"/>
      <name val="Meiryo UI"/>
      <family val="3"/>
      <charset val="128"/>
    </font>
    <font>
      <sz val="10"/>
      <color theme="1"/>
      <name val="Meiryo UI"/>
      <family val="3"/>
      <charset val="128"/>
    </font>
    <font>
      <sz val="8"/>
      <name val="Meiryo UI"/>
      <family val="3"/>
      <charset val="128"/>
    </font>
    <font>
      <sz val="10"/>
      <name val="ＭＳ 明朝"/>
      <family val="1"/>
      <charset val="128"/>
    </font>
    <font>
      <sz val="11"/>
      <name val="ＭＳ 明朝"/>
      <family val="1"/>
      <charset val="128"/>
    </font>
    <font>
      <sz val="7"/>
      <name val="ＭＳ 明朝"/>
      <family val="1"/>
      <charset val="128"/>
    </font>
    <font>
      <sz val="10"/>
      <name val="ＭＳ Ｐ明朝"/>
      <family val="1"/>
      <charset val="128"/>
    </font>
    <font>
      <b/>
      <u/>
      <sz val="9"/>
      <color rgb="FFFF0000"/>
      <name val="HG丸ｺﾞｼｯｸM-PRO"/>
      <family val="3"/>
      <charset val="128"/>
    </font>
    <font>
      <sz val="11"/>
      <color indexed="81"/>
      <name val="HG丸ｺﾞｼｯｸM-PRO"/>
      <family val="3"/>
      <charset val="128"/>
    </font>
    <font>
      <b/>
      <u/>
      <sz val="11"/>
      <color indexed="10"/>
      <name val="HG丸ｺﾞｼｯｸM-PRO"/>
      <family val="3"/>
      <charset val="128"/>
    </font>
    <font>
      <sz val="10"/>
      <color rgb="FFFF0000"/>
      <name val="HG丸ｺﾞｼｯｸM-PRO"/>
      <family val="3"/>
      <charset val="128"/>
    </font>
    <font>
      <sz val="10"/>
      <color indexed="81"/>
      <name val="HG丸ｺﾞｼｯｸM-PRO"/>
      <family val="3"/>
      <charset val="128"/>
    </font>
    <font>
      <sz val="9"/>
      <color indexed="81"/>
      <name val="メイリオ"/>
      <family val="3"/>
      <charset val="128"/>
    </font>
    <font>
      <sz val="10"/>
      <color indexed="81"/>
      <name val="メイリオ"/>
      <family val="3"/>
      <charset val="128"/>
    </font>
    <font>
      <sz val="11"/>
      <name val="メイリオ"/>
      <family val="3"/>
      <charset val="128"/>
    </font>
    <font>
      <sz val="10"/>
      <name val="メイリオ"/>
      <family val="3"/>
      <charset val="128"/>
    </font>
    <font>
      <sz val="13"/>
      <name val="HG丸ｺﾞｼｯｸM-PRO"/>
      <family val="3"/>
      <charset val="128"/>
    </font>
    <font>
      <sz val="10"/>
      <color theme="0"/>
      <name val="ＭＳ 明朝"/>
      <family val="1"/>
      <charset val="128"/>
    </font>
    <font>
      <sz val="10"/>
      <name val="ＭＳ Ｐゴシック"/>
      <family val="3"/>
      <charset val="128"/>
    </font>
    <font>
      <sz val="12"/>
      <name val="ＭＳ 明朝"/>
      <family val="1"/>
      <charset val="128"/>
    </font>
    <font>
      <sz val="10"/>
      <name val="HGPｺﾞｼｯｸM"/>
      <family val="3"/>
      <charset val="128"/>
    </font>
    <font>
      <sz val="9"/>
      <name val="ＭＳ 明朝"/>
      <family val="1"/>
      <charset val="128"/>
    </font>
    <font>
      <sz val="18"/>
      <name val="ＭＳ Ｐゴシック"/>
      <family val="3"/>
      <charset val="128"/>
    </font>
    <font>
      <sz val="10"/>
      <color theme="0"/>
      <name val="メイリオ"/>
      <family val="3"/>
      <charset val="128"/>
    </font>
    <font>
      <sz val="7"/>
      <name val="メイリオ"/>
      <family val="3"/>
      <charset val="128"/>
    </font>
    <font>
      <sz val="9"/>
      <name val="メイリオ"/>
      <family val="3"/>
      <charset val="128"/>
    </font>
    <font>
      <sz val="9"/>
      <name val="Meiryo UI"/>
      <family val="3"/>
      <charset val="128"/>
    </font>
    <font>
      <u/>
      <sz val="11"/>
      <color indexed="12"/>
      <name val="HG丸ｺﾞｼｯｸM-PRO"/>
      <family val="3"/>
      <charset val="128"/>
    </font>
    <font>
      <sz val="11"/>
      <name val="游ゴシック"/>
      <family val="3"/>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00B050"/>
        <bgColor indexed="64"/>
      </patternFill>
    </fill>
    <fill>
      <patternFill patternType="solid">
        <fgColor rgb="FFFFFF99"/>
        <bgColor indexed="64"/>
      </patternFill>
    </fill>
    <fill>
      <patternFill patternType="solid">
        <fgColor theme="8" tint="0.59999389629810485"/>
        <bgColor indexed="64"/>
      </patternFill>
    </fill>
  </fills>
  <borders count="115">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B050"/>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rgb="FFFF0000"/>
      </left>
      <right style="thin">
        <color indexed="22"/>
      </right>
      <top style="medium">
        <color rgb="FFFF0000"/>
      </top>
      <bottom style="medium">
        <color rgb="FFFF0000"/>
      </bottom>
      <diagonal/>
    </border>
    <border>
      <left style="thin">
        <color indexed="22"/>
      </left>
      <right style="thin">
        <color indexed="22"/>
      </right>
      <top style="medium">
        <color rgb="FFFF0000"/>
      </top>
      <bottom style="medium">
        <color rgb="FFFF0000"/>
      </bottom>
      <diagonal/>
    </border>
    <border>
      <left style="hair">
        <color indexed="64"/>
      </left>
      <right style="hair">
        <color indexed="64"/>
      </right>
      <top style="thin">
        <color indexed="64"/>
      </top>
      <bottom/>
      <diagonal/>
    </border>
    <border>
      <left/>
      <right style="hair">
        <color indexed="64"/>
      </right>
      <top style="thin">
        <color indexed="64"/>
      </top>
      <bottom style="hair">
        <color theme="1"/>
      </bottom>
      <diagonal/>
    </border>
    <border>
      <left style="hair">
        <color indexed="64"/>
      </left>
      <right/>
      <top style="thin">
        <color indexed="64"/>
      </top>
      <bottom style="dashed">
        <color theme="0" tint="-0.499984740745262"/>
      </bottom>
      <diagonal/>
    </border>
    <border>
      <left/>
      <right/>
      <top style="thin">
        <color indexed="64"/>
      </top>
      <bottom style="dashed">
        <color theme="0" tint="-0.499984740745262"/>
      </bottom>
      <diagonal/>
    </border>
    <border>
      <left/>
      <right style="hair">
        <color indexed="64"/>
      </right>
      <top style="thin">
        <color indexed="64"/>
      </top>
      <bottom style="dashed">
        <color theme="0" tint="-0.499984740745262"/>
      </bottom>
      <diagonal/>
    </border>
    <border>
      <left style="hair">
        <color indexed="64"/>
      </left>
      <right style="hair">
        <color theme="1"/>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thin">
        <color indexed="64"/>
      </top>
      <bottom style="hair">
        <color theme="1"/>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theme="1"/>
      </right>
      <top/>
      <bottom style="thin">
        <color indexed="64"/>
      </bottom>
      <diagonal/>
    </border>
    <border>
      <left style="hair">
        <color theme="1"/>
      </left>
      <right style="thin">
        <color indexed="64"/>
      </right>
      <top style="hair">
        <color indexed="64"/>
      </top>
      <bottom style="thin">
        <color indexed="64"/>
      </bottom>
      <diagonal/>
    </border>
    <border>
      <left style="hair">
        <color theme="1"/>
      </left>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theme="1"/>
      </top>
      <bottom style="thin">
        <color indexed="64"/>
      </bottom>
      <diagonal/>
    </border>
    <border>
      <left style="hair">
        <color indexed="64"/>
      </left>
      <right style="thin">
        <color indexed="64"/>
      </right>
      <top style="hair">
        <color theme="1"/>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dashed">
        <color theme="0" tint="-0.499984740745262"/>
      </top>
      <bottom style="thin">
        <color indexed="64"/>
      </bottom>
      <diagonal/>
    </border>
    <border>
      <left/>
      <right/>
      <top style="hair">
        <color indexed="64"/>
      </top>
      <bottom/>
      <diagonal/>
    </border>
    <border>
      <left/>
      <right/>
      <top style="hair">
        <color indexed="64"/>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s>
  <cellStyleXfs count="9">
    <xf numFmtId="0" fontId="0" fillId="0" borderId="0">
      <alignment vertical="center"/>
    </xf>
    <xf numFmtId="0" fontId="8" fillId="0" borderId="0" applyNumberFormat="0" applyFill="0" applyBorder="0" applyAlignment="0" applyProtection="0">
      <alignment vertical="top"/>
      <protection locked="0"/>
    </xf>
    <xf numFmtId="0" fontId="1" fillId="0" borderId="0">
      <alignment vertical="center"/>
    </xf>
    <xf numFmtId="0" fontId="11" fillId="0" borderId="0"/>
    <xf numFmtId="0" fontId="1" fillId="0" borderId="0"/>
    <xf numFmtId="0" fontId="11" fillId="0" borderId="0"/>
    <xf numFmtId="0" fontId="1" fillId="0" borderId="0"/>
    <xf numFmtId="0" fontId="35" fillId="0" borderId="0">
      <alignment vertical="center"/>
    </xf>
    <xf numFmtId="0" fontId="1" fillId="0" borderId="0"/>
  </cellStyleXfs>
  <cellXfs count="5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5"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31" xfId="0" applyFont="1" applyBorder="1">
      <alignment vertical="center"/>
    </xf>
    <xf numFmtId="0" fontId="3" fillId="0" borderId="13" xfId="0" applyFont="1" applyBorder="1" applyAlignment="1">
      <alignment horizontal="center" vertical="center"/>
    </xf>
    <xf numFmtId="0" fontId="4" fillId="0" borderId="0" xfId="0" applyFont="1" applyAlignment="1"/>
    <xf numFmtId="0" fontId="0" fillId="0" borderId="7" xfId="0" applyBorder="1">
      <alignment vertical="center"/>
    </xf>
    <xf numFmtId="0" fontId="5" fillId="2" borderId="5"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6" fillId="0" borderId="24" xfId="0" applyFont="1" applyBorder="1">
      <alignment vertical="center"/>
    </xf>
    <xf numFmtId="0" fontId="6" fillId="0" borderId="29" xfId="0" applyFont="1" applyBorder="1">
      <alignment vertical="center"/>
    </xf>
    <xf numFmtId="0" fontId="6" fillId="0" borderId="26" xfId="0" applyFont="1" applyBorder="1">
      <alignment vertical="center"/>
    </xf>
    <xf numFmtId="0" fontId="6" fillId="0" borderId="30" xfId="0" applyFont="1" applyBorder="1">
      <alignment vertical="center"/>
    </xf>
    <xf numFmtId="0" fontId="3" fillId="0" borderId="18" xfId="0" applyFont="1" applyBorder="1" applyAlignment="1">
      <alignment horizontal="center" vertical="center"/>
    </xf>
    <xf numFmtId="0" fontId="12" fillId="5" borderId="57" xfId="2" applyFont="1" applyFill="1" applyBorder="1" applyAlignment="1">
      <alignment horizontal="left" vertical="center"/>
    </xf>
    <xf numFmtId="0" fontId="13" fillId="5" borderId="1" xfId="2" applyFont="1" applyFill="1" applyBorder="1">
      <alignment vertical="center"/>
    </xf>
    <xf numFmtId="0" fontId="13" fillId="5" borderId="1" xfId="2" applyFont="1" applyFill="1" applyBorder="1" applyAlignment="1">
      <alignment horizontal="center" vertical="center"/>
    </xf>
    <xf numFmtId="0" fontId="13" fillId="5" borderId="1" xfId="2" applyFont="1" applyFill="1" applyBorder="1" applyAlignment="1">
      <alignment horizontal="left" vertical="center"/>
    </xf>
    <xf numFmtId="0" fontId="13" fillId="0" borderId="1" xfId="2" applyFont="1" applyBorder="1">
      <alignment vertical="center"/>
    </xf>
    <xf numFmtId="0" fontId="13" fillId="0" borderId="0" xfId="2" applyFont="1">
      <alignment vertical="center"/>
    </xf>
    <xf numFmtId="0" fontId="1" fillId="0" borderId="0" xfId="2">
      <alignment vertical="center"/>
    </xf>
    <xf numFmtId="0" fontId="13" fillId="0" borderId="0" xfId="2" applyFont="1" applyAlignment="1">
      <alignment horizontal="left" vertical="center"/>
    </xf>
    <xf numFmtId="0" fontId="14" fillId="0" borderId="0" xfId="2" applyFont="1" applyAlignment="1">
      <alignment horizontal="center" vertical="center"/>
    </xf>
    <xf numFmtId="0" fontId="13" fillId="0" borderId="0" xfId="2" applyFont="1" applyAlignment="1">
      <alignment horizontal="center" vertical="center"/>
    </xf>
    <xf numFmtId="0" fontId="15" fillId="0" borderId="0" xfId="4" applyFont="1" applyAlignment="1">
      <alignment horizontal="center" vertical="center"/>
    </xf>
    <xf numFmtId="0" fontId="16" fillId="0" borderId="0" xfId="3" applyFont="1" applyAlignment="1">
      <alignment horizontal="center" vertical="center"/>
    </xf>
    <xf numFmtId="0" fontId="1" fillId="0" borderId="0" xfId="2" applyAlignment="1">
      <alignment horizontal="left" vertical="center"/>
    </xf>
    <xf numFmtId="0" fontId="11" fillId="0" borderId="60" xfId="5" applyBorder="1" applyAlignment="1">
      <alignment horizontal="right" vertical="top" wrapText="1"/>
    </xf>
    <xf numFmtId="0" fontId="11" fillId="0" borderId="61" xfId="5" applyBorder="1" applyAlignment="1">
      <alignment vertical="top" wrapText="1"/>
    </xf>
    <xf numFmtId="0" fontId="1" fillId="0" borderId="61" xfId="5" applyFont="1" applyBorder="1" applyAlignment="1">
      <alignment vertical="top" wrapText="1"/>
    </xf>
    <xf numFmtId="0" fontId="1" fillId="0" borderId="61" xfId="5" applyFont="1" applyBorder="1" applyAlignment="1">
      <alignment horizontal="left" vertical="top" wrapText="1"/>
    </xf>
    <xf numFmtId="0" fontId="1" fillId="0" borderId="0" xfId="2" applyAlignment="1">
      <alignment vertical="top"/>
    </xf>
    <xf numFmtId="176" fontId="1" fillId="0" borderId="0" xfId="5" applyNumberFormat="1" applyFont="1" applyAlignment="1">
      <alignment horizontal="right" vertical="top" wrapText="1"/>
    </xf>
    <xf numFmtId="0" fontId="1" fillId="0" borderId="0" xfId="5" applyFont="1" applyAlignment="1">
      <alignment vertical="top" wrapText="1"/>
    </xf>
    <xf numFmtId="0" fontId="1" fillId="0" borderId="0" xfId="5" applyFont="1" applyAlignment="1">
      <alignment vertical="top"/>
    </xf>
    <xf numFmtId="0" fontId="1" fillId="0" borderId="0" xfId="5" applyFont="1" applyAlignment="1">
      <alignment horizontal="right" vertical="top" wrapText="1"/>
    </xf>
    <xf numFmtId="0" fontId="11" fillId="0" borderId="0" xfId="5" applyAlignment="1">
      <alignment vertical="top" wrapText="1"/>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xf numFmtId="0" fontId="3" fillId="0" borderId="0" xfId="0" applyFont="1" applyAlignment="1">
      <alignment horizontal="lef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distributed"/>
    </xf>
    <xf numFmtId="0" fontId="20" fillId="0" borderId="1" xfId="0" applyFont="1" applyBorder="1" applyAlignment="1">
      <alignment vertical="distributed"/>
    </xf>
    <xf numFmtId="0" fontId="20" fillId="0" borderId="38" xfId="0" applyFont="1" applyBorder="1" applyAlignment="1">
      <alignment vertical="distributed"/>
    </xf>
    <xf numFmtId="0" fontId="20" fillId="0" borderId="4" xfId="0" applyFont="1" applyBorder="1" applyAlignment="1">
      <alignment vertical="distributed"/>
    </xf>
    <xf numFmtId="0" fontId="20" fillId="0" borderId="51" xfId="0" applyFont="1" applyBorder="1" applyAlignment="1">
      <alignment vertical="distributed"/>
    </xf>
    <xf numFmtId="0" fontId="20" fillId="0" borderId="1" xfId="0" applyFont="1" applyBorder="1">
      <alignment vertical="center"/>
    </xf>
    <xf numFmtId="0" fontId="20" fillId="0" borderId="38" xfId="0" applyFont="1" applyBorder="1">
      <alignment vertical="center"/>
    </xf>
    <xf numFmtId="0" fontId="20" fillId="0" borderId="5" xfId="0" applyFont="1" applyBorder="1">
      <alignment vertical="center"/>
    </xf>
    <xf numFmtId="0" fontId="20" fillId="0" borderId="47" xfId="0" applyFont="1" applyBorder="1">
      <alignment vertical="center"/>
    </xf>
    <xf numFmtId="0" fontId="20" fillId="0" borderId="6" xfId="0" applyFont="1" applyBorder="1">
      <alignment vertical="center"/>
    </xf>
    <xf numFmtId="0" fontId="20" fillId="0" borderId="4" xfId="0" applyFont="1" applyBorder="1">
      <alignment vertical="center"/>
    </xf>
    <xf numFmtId="0" fontId="20" fillId="0" borderId="51" xfId="0" applyFont="1" applyBorder="1">
      <alignment vertical="center"/>
    </xf>
    <xf numFmtId="0" fontId="20" fillId="0" borderId="1" xfId="0" applyFont="1" applyBorder="1" applyAlignment="1" applyProtection="1">
      <alignment vertical="distributed"/>
      <protection locked="0"/>
    </xf>
    <xf numFmtId="0" fontId="20" fillId="0" borderId="1" xfId="0" applyFont="1" applyBorder="1" applyAlignment="1" applyProtection="1">
      <alignment horizontal="left" vertical="distributed"/>
      <protection locked="0"/>
    </xf>
    <xf numFmtId="0" fontId="20" fillId="0" borderId="4" xfId="0" applyFont="1" applyBorder="1" applyAlignment="1" applyProtection="1">
      <alignment vertical="distributed"/>
      <protection locked="0"/>
    </xf>
    <xf numFmtId="0" fontId="20" fillId="0" borderId="4" xfId="0" applyFont="1" applyBorder="1" applyAlignment="1" applyProtection="1">
      <alignment horizontal="left" vertical="distributed"/>
      <protection locked="0"/>
    </xf>
    <xf numFmtId="0" fontId="20" fillId="0" borderId="1" xfId="0" applyFont="1" applyBorder="1" applyAlignment="1">
      <alignment vertical="distributed" wrapText="1"/>
    </xf>
    <xf numFmtId="0" fontId="20" fillId="0" borderId="38" xfId="0" applyFont="1" applyBorder="1" applyAlignment="1">
      <alignment vertical="distributed" wrapText="1"/>
    </xf>
    <xf numFmtId="0" fontId="20" fillId="0" borderId="5" xfId="0" applyFont="1" applyBorder="1" applyAlignment="1">
      <alignment vertical="distributed" wrapText="1"/>
    </xf>
    <xf numFmtId="0" fontId="20" fillId="0" borderId="47" xfId="0" applyFont="1" applyBorder="1" applyAlignment="1">
      <alignment vertical="distributed" wrapText="1"/>
    </xf>
    <xf numFmtId="0" fontId="20" fillId="0" borderId="6" xfId="0" applyFont="1" applyBorder="1" applyAlignment="1">
      <alignment vertical="distributed" wrapText="1"/>
    </xf>
    <xf numFmtId="0" fontId="20" fillId="0" borderId="4" xfId="0" applyFont="1" applyBorder="1" applyAlignment="1">
      <alignment vertical="distributed" wrapText="1"/>
    </xf>
    <xf numFmtId="0" fontId="20" fillId="0" borderId="51" xfId="0" applyFont="1" applyBorder="1" applyAlignment="1">
      <alignment vertical="distributed" wrapText="1"/>
    </xf>
    <xf numFmtId="0" fontId="0" fillId="0" borderId="5" xfId="0" applyBorder="1">
      <alignment vertical="center"/>
    </xf>
    <xf numFmtId="0" fontId="0" fillId="0" borderId="4" xfId="0" applyBorder="1">
      <alignment vertical="center"/>
    </xf>
    <xf numFmtId="0" fontId="21" fillId="0" borderId="4" xfId="0" applyFont="1" applyBorder="1">
      <alignment vertical="center"/>
    </xf>
    <xf numFmtId="0" fontId="0" fillId="0" borderId="6" xfId="0" applyBorder="1">
      <alignment vertical="center"/>
    </xf>
    <xf numFmtId="0" fontId="20" fillId="0" borderId="0" xfId="0" applyFont="1" applyAlignment="1">
      <alignment vertical="top"/>
    </xf>
    <xf numFmtId="0" fontId="22" fillId="0" borderId="0" xfId="0" applyFont="1" applyAlignment="1" applyProtection="1">
      <alignment vertical="center" wrapText="1"/>
      <protection locked="0"/>
    </xf>
    <xf numFmtId="0" fontId="20" fillId="0" borderId="0" xfId="0" applyFont="1" applyAlignment="1">
      <alignment horizontal="center" vertical="top"/>
    </xf>
    <xf numFmtId="0" fontId="20" fillId="0" borderId="0" xfId="0" applyFont="1" applyAlignment="1">
      <alignment horizontal="left" vertical="center"/>
    </xf>
    <xf numFmtId="0" fontId="23" fillId="0" borderId="0" xfId="0" applyFont="1">
      <alignment vertical="center"/>
    </xf>
    <xf numFmtId="0" fontId="23" fillId="0" borderId="33" xfId="0" applyFont="1" applyBorder="1">
      <alignment vertical="center"/>
    </xf>
    <xf numFmtId="0" fontId="23" fillId="0" borderId="3" xfId="0" applyFont="1" applyBorder="1" applyAlignment="1" applyProtection="1">
      <alignment horizontal="right" vertical="center"/>
      <protection locked="0"/>
    </xf>
    <xf numFmtId="0" fontId="23" fillId="0" borderId="3" xfId="0" applyFont="1" applyBorder="1">
      <alignment vertical="center"/>
    </xf>
    <xf numFmtId="0" fontId="23" fillId="0" borderId="52" xfId="0" applyFont="1" applyBorder="1">
      <alignment vertical="center"/>
    </xf>
    <xf numFmtId="0" fontId="5" fillId="0" borderId="1" xfId="0" applyFont="1" applyBorder="1" applyAlignment="1">
      <alignment horizontal="center" vertical="center"/>
    </xf>
    <xf numFmtId="0" fontId="20" fillId="4" borderId="0" xfId="0" applyFont="1" applyFill="1" applyProtection="1">
      <alignment vertical="center"/>
      <protection locked="0"/>
    </xf>
    <xf numFmtId="0" fontId="3" fillId="0" borderId="72" xfId="0" applyFont="1" applyBorder="1" applyAlignment="1">
      <alignment horizontal="left" vertical="center"/>
    </xf>
    <xf numFmtId="0" fontId="3" fillId="0" borderId="55" xfId="0" applyFont="1" applyBorder="1" applyAlignment="1">
      <alignment horizontal="left" vertical="center"/>
    </xf>
    <xf numFmtId="0" fontId="5" fillId="0" borderId="0" xfId="0" applyFont="1" applyAlignment="1" applyProtection="1">
      <alignment horizontal="center" vertical="center"/>
      <protection locked="0"/>
    </xf>
    <xf numFmtId="0" fontId="3" fillId="0" borderId="3" xfId="0" applyFont="1" applyBorder="1" applyAlignment="1">
      <alignment horizontal="left" vertical="center"/>
    </xf>
    <xf numFmtId="0" fontId="1" fillId="0" borderId="61" xfId="5" applyFont="1" applyBorder="1" applyAlignment="1">
      <alignment horizontal="right" vertical="top" wrapText="1"/>
    </xf>
    <xf numFmtId="0" fontId="1" fillId="0" borderId="61" xfId="5" applyFont="1" applyBorder="1" applyAlignment="1">
      <alignment horizontal="center" vertical="center" wrapText="1"/>
    </xf>
    <xf numFmtId="0" fontId="18" fillId="0" borderId="93" xfId="6" applyFont="1" applyBorder="1" applyAlignment="1">
      <alignment horizontal="center" vertical="center" shrinkToFit="1"/>
    </xf>
    <xf numFmtId="0" fontId="17" fillId="0" borderId="93" xfId="6" applyFont="1" applyBorder="1" applyAlignment="1">
      <alignment horizontal="center" vertical="center" shrinkToFit="1"/>
    </xf>
    <xf numFmtId="0" fontId="6" fillId="0" borderId="0" xfId="0" applyFont="1">
      <alignment vertical="center"/>
    </xf>
    <xf numFmtId="0" fontId="3" fillId="0" borderId="95" xfId="0" applyFont="1" applyBorder="1">
      <alignment vertical="center"/>
    </xf>
    <xf numFmtId="0" fontId="3" fillId="0" borderId="97" xfId="0" applyFont="1" applyBorder="1">
      <alignment vertical="center"/>
    </xf>
    <xf numFmtId="0" fontId="3" fillId="0" borderId="98" xfId="0" applyFont="1" applyBorder="1" applyAlignment="1">
      <alignment horizontal="left" vertical="center"/>
    </xf>
    <xf numFmtId="0" fontId="3" fillId="0" borderId="94" xfId="0" applyFont="1" applyBorder="1" applyAlignment="1">
      <alignment horizontal="left" vertical="center"/>
    </xf>
    <xf numFmtId="0" fontId="3" fillId="0" borderId="33" xfId="0" applyFont="1" applyBorder="1" applyAlignment="1">
      <alignment horizontal="left" vertical="center"/>
    </xf>
    <xf numFmtId="49" fontId="1" fillId="0" borderId="61" xfId="5" applyNumberFormat="1" applyFont="1" applyBorder="1" applyAlignment="1">
      <alignment horizontal="left" vertical="top" wrapText="1"/>
    </xf>
    <xf numFmtId="0" fontId="3" fillId="0" borderId="104" xfId="0" applyFont="1" applyBorder="1" applyAlignment="1">
      <alignment horizontal="center" vertical="center"/>
    </xf>
    <xf numFmtId="0" fontId="20" fillId="0" borderId="0" xfId="0" applyFont="1" applyAlignment="1">
      <alignment vertical="distributed" wrapText="1"/>
    </xf>
    <xf numFmtId="0" fontId="21" fillId="0" borderId="0" xfId="0" applyFont="1">
      <alignment vertical="center"/>
    </xf>
    <xf numFmtId="0" fontId="20" fillId="0" borderId="0" xfId="0" applyFont="1" applyAlignment="1">
      <alignment horizontal="center" vertical="center" shrinkToFit="1"/>
    </xf>
    <xf numFmtId="0" fontId="5" fillId="2" borderId="14" xfId="0" applyFont="1" applyFill="1" applyBorder="1" applyAlignment="1" applyProtection="1">
      <alignment horizontal="center" vertical="center"/>
      <protection locked="0"/>
    </xf>
    <xf numFmtId="0" fontId="3" fillId="0" borderId="18" xfId="0" applyFont="1" applyBorder="1">
      <alignment vertical="center"/>
    </xf>
    <xf numFmtId="0" fontId="3" fillId="0" borderId="86" xfId="0" applyFont="1" applyBorder="1">
      <alignment vertical="center"/>
    </xf>
    <xf numFmtId="0" fontId="3" fillId="0" borderId="95" xfId="0" applyFont="1" applyBorder="1" applyAlignment="1">
      <alignment horizontal="center"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center" vertical="center"/>
    </xf>
    <xf numFmtId="0" fontId="31" fillId="0" borderId="0" xfId="0" applyFont="1" applyAlignment="1">
      <alignment vertical="distributed"/>
    </xf>
    <xf numFmtId="0" fontId="31" fillId="0" borderId="0" xfId="0" applyFont="1" applyAlignment="1">
      <alignment vertical="top"/>
    </xf>
    <xf numFmtId="0" fontId="32" fillId="0" borderId="0" xfId="0" applyFont="1" applyAlignment="1">
      <alignment horizontal="center" vertical="center"/>
    </xf>
    <xf numFmtId="0" fontId="34" fillId="0" borderId="0" xfId="0" applyFont="1">
      <alignment vertical="center"/>
    </xf>
    <xf numFmtId="0" fontId="20" fillId="0" borderId="0" xfId="0" applyFont="1" applyAlignment="1" applyProtection="1">
      <alignment vertical="center" shrinkToFit="1"/>
      <protection locked="0"/>
    </xf>
    <xf numFmtId="0" fontId="20" fillId="0" borderId="0" xfId="0" applyFont="1" applyProtection="1">
      <alignment vertical="center"/>
      <protection locked="0"/>
    </xf>
    <xf numFmtId="0" fontId="20" fillId="0" borderId="0" xfId="0" applyFont="1" applyAlignment="1" applyProtection="1">
      <alignment horizontal="center" vertical="center" shrinkToFit="1"/>
      <protection locked="0"/>
    </xf>
    <xf numFmtId="0" fontId="20" fillId="0" borderId="0" xfId="7" applyFont="1">
      <alignment vertical="center"/>
    </xf>
    <xf numFmtId="0" fontId="20" fillId="0" borderId="0" xfId="7" applyFont="1" applyAlignment="1">
      <alignment horizontal="justify" vertical="center"/>
    </xf>
    <xf numFmtId="0" fontId="20" fillId="0" borderId="0" xfId="7" applyFont="1" applyAlignment="1">
      <alignment horizontal="right" vertical="center"/>
    </xf>
    <xf numFmtId="0" fontId="35" fillId="0" borderId="0" xfId="7">
      <alignment vertical="center"/>
    </xf>
    <xf numFmtId="0" fontId="1" fillId="0" borderId="0" xfId="7" applyFont="1">
      <alignment vertical="center"/>
    </xf>
    <xf numFmtId="0" fontId="0" fillId="0" borderId="0" xfId="7" applyFont="1">
      <alignment vertical="center"/>
    </xf>
    <xf numFmtId="0" fontId="20" fillId="0" borderId="0" xfId="7" applyFont="1" applyAlignment="1">
      <alignment horizontal="center" vertical="center"/>
    </xf>
    <xf numFmtId="0" fontId="36" fillId="0" borderId="0" xfId="7" applyFont="1">
      <alignment vertical="center"/>
    </xf>
    <xf numFmtId="0" fontId="36" fillId="0" borderId="0" xfId="7" applyFont="1" applyAlignment="1">
      <alignment horizontal="justify" vertical="center"/>
    </xf>
    <xf numFmtId="0" fontId="20" fillId="0" borderId="0" xfId="8" applyFont="1" applyAlignment="1">
      <alignment horizontal="right" vertical="center"/>
    </xf>
    <xf numFmtId="0" fontId="35" fillId="0" borderId="0" xfId="8" applyFont="1"/>
    <xf numFmtId="41" fontId="37" fillId="0" borderId="0" xfId="8" applyNumberFormat="1" applyFont="1" applyAlignment="1">
      <alignment horizontal="left" vertical="center" shrinkToFit="1"/>
    </xf>
    <xf numFmtId="0" fontId="38" fillId="0" borderId="0" xfId="8" applyFont="1" applyAlignment="1">
      <alignment horizontal="right" vertical="center"/>
    </xf>
    <xf numFmtId="0" fontId="21" fillId="0" borderId="0" xfId="8" applyFont="1" applyAlignment="1">
      <alignment vertical="center"/>
    </xf>
    <xf numFmtId="0" fontId="20" fillId="0" borderId="0" xfId="8" applyFont="1" applyAlignment="1">
      <alignment vertical="center"/>
    </xf>
    <xf numFmtId="0" fontId="20" fillId="0" borderId="0" xfId="7" applyFont="1" applyAlignment="1">
      <alignment horizontal="left" vertical="center"/>
    </xf>
    <xf numFmtId="0" fontId="35" fillId="3" borderId="0" xfId="7" applyFill="1" applyAlignment="1" applyProtection="1">
      <alignment horizontal="right" vertical="center" shrinkToFit="1"/>
      <protection locked="0"/>
    </xf>
    <xf numFmtId="0" fontId="39" fillId="0" borderId="0" xfId="7" applyFont="1" applyAlignment="1">
      <alignment horizontal="center" vertical="center"/>
    </xf>
    <xf numFmtId="0" fontId="40" fillId="0" borderId="0" xfId="0" applyFont="1">
      <alignment vertical="center"/>
    </xf>
    <xf numFmtId="0" fontId="21" fillId="4" borderId="0" xfId="0" applyFont="1" applyFill="1" applyAlignment="1" applyProtection="1">
      <alignment horizontal="center" vertical="center"/>
      <protection locked="0"/>
    </xf>
    <xf numFmtId="0" fontId="42" fillId="0" borderId="0" xfId="0" applyFont="1" applyAlignment="1">
      <alignment vertical="distributed"/>
    </xf>
    <xf numFmtId="0" fontId="41" fillId="0" borderId="0" xfId="0" applyFont="1" applyAlignment="1">
      <alignment vertical="center" wrapText="1"/>
    </xf>
    <xf numFmtId="0" fontId="32" fillId="3" borderId="0" xfId="0" applyFont="1" applyFill="1" applyAlignment="1">
      <alignment horizontal="center" vertical="center" shrinkToFit="1"/>
    </xf>
    <xf numFmtId="0" fontId="32" fillId="0" borderId="0" xfId="0" applyFont="1" applyAlignment="1">
      <alignment horizontal="center" vertical="center" shrinkToFit="1"/>
    </xf>
    <xf numFmtId="0" fontId="20" fillId="0" borderId="1" xfId="0" applyFont="1" applyBorder="1" applyAlignment="1">
      <alignment vertical="center" wrapText="1"/>
    </xf>
    <xf numFmtId="0" fontId="20" fillId="0" borderId="38"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vertical="center" wrapText="1"/>
    </xf>
    <xf numFmtId="0" fontId="20" fillId="3" borderId="0" xfId="0" applyFont="1" applyFill="1">
      <alignment vertical="center"/>
    </xf>
    <xf numFmtId="0" fontId="20" fillId="3" borderId="0" xfId="0" applyFont="1" applyFill="1" applyAlignment="1">
      <alignment vertical="center" wrapText="1"/>
    </xf>
    <xf numFmtId="0" fontId="20" fillId="0" borderId="47" xfId="0" applyFont="1" applyBorder="1" applyAlignment="1">
      <alignment vertical="center" wrapText="1"/>
    </xf>
    <xf numFmtId="0" fontId="20" fillId="0" borderId="6" xfId="0" applyFont="1" applyBorder="1" applyAlignment="1">
      <alignment vertical="center" wrapText="1"/>
    </xf>
    <xf numFmtId="0" fontId="20" fillId="0" borderId="4" xfId="0" applyFont="1" applyBorder="1" applyAlignment="1">
      <alignment vertical="center" wrapText="1"/>
    </xf>
    <xf numFmtId="0" fontId="20" fillId="0" borderId="51" xfId="0" applyFont="1" applyBorder="1" applyAlignment="1">
      <alignment vertical="center" wrapText="1"/>
    </xf>
    <xf numFmtId="0" fontId="20" fillId="0" borderId="1" xfId="0" applyFont="1" applyBorder="1" applyAlignment="1">
      <alignment vertical="top" wrapText="1"/>
    </xf>
    <xf numFmtId="0" fontId="20" fillId="0" borderId="0" xfId="0" applyFont="1" applyAlignment="1">
      <alignment horizontal="left" vertical="top"/>
    </xf>
    <xf numFmtId="0" fontId="20" fillId="0" borderId="0" xfId="0" applyFont="1" applyAlignment="1">
      <alignment vertical="top" wrapText="1"/>
    </xf>
    <xf numFmtId="0" fontId="13" fillId="7" borderId="58" xfId="2" applyFont="1" applyFill="1" applyBorder="1" applyAlignment="1">
      <alignment horizontal="left" vertical="center"/>
    </xf>
    <xf numFmtId="0" fontId="17" fillId="7" borderId="34" xfId="6" applyFont="1" applyFill="1" applyBorder="1" applyAlignment="1">
      <alignment horizontal="center" vertical="center"/>
    </xf>
    <xf numFmtId="0" fontId="16" fillId="7" borderId="59" xfId="3" applyFont="1" applyFill="1" applyBorder="1" applyAlignment="1">
      <alignment horizontal="center" vertical="center"/>
    </xf>
    <xf numFmtId="0" fontId="17" fillId="7" borderId="79" xfId="6" applyFont="1" applyFill="1" applyBorder="1" applyAlignment="1">
      <alignment horizontal="center" vertical="center" wrapText="1" shrinkToFit="1"/>
    </xf>
    <xf numFmtId="0" fontId="17" fillId="7" borderId="6" xfId="6" applyFont="1" applyFill="1" applyBorder="1" applyAlignment="1">
      <alignment horizontal="center" vertical="center" wrapText="1"/>
    </xf>
    <xf numFmtId="0" fontId="17" fillId="7" borderId="81" xfId="6" applyFont="1" applyFill="1" applyBorder="1" applyAlignment="1">
      <alignment horizontal="center" vertical="center" wrapText="1"/>
    </xf>
    <xf numFmtId="0" fontId="17" fillId="7" borderId="82" xfId="6" applyFont="1" applyFill="1" applyBorder="1" applyAlignment="1">
      <alignment horizontal="center" vertical="center" wrapText="1"/>
    </xf>
    <xf numFmtId="0" fontId="17" fillId="7" borderId="4" xfId="6" applyFont="1" applyFill="1" applyBorder="1" applyAlignment="1">
      <alignment horizontal="center" vertical="center" wrapText="1" shrinkToFit="1"/>
    </xf>
    <xf numFmtId="0" fontId="17" fillId="7" borderId="83" xfId="6" applyFont="1" applyFill="1" applyBorder="1" applyAlignment="1">
      <alignment horizontal="center" vertical="center" wrapText="1" shrinkToFit="1"/>
    </xf>
    <xf numFmtId="0" fontId="17" fillId="7" borderId="59" xfId="6" applyFont="1" applyFill="1" applyBorder="1" applyAlignment="1">
      <alignment horizontal="center" vertical="center" wrapText="1" shrinkToFit="1"/>
    </xf>
    <xf numFmtId="177" fontId="17" fillId="7" borderId="79" xfId="6" applyNumberFormat="1" applyFont="1" applyFill="1" applyBorder="1" applyAlignment="1">
      <alignment horizontal="center" vertical="center" wrapText="1" shrinkToFit="1"/>
    </xf>
    <xf numFmtId="0" fontId="17" fillId="7" borderId="84" xfId="6" applyFont="1" applyFill="1" applyBorder="1" applyAlignment="1">
      <alignment horizontal="center" vertical="center" wrapText="1" shrinkToFit="1"/>
    </xf>
    <xf numFmtId="0" fontId="17" fillId="7" borderId="85" xfId="6" applyFont="1" applyFill="1" applyBorder="1" applyAlignment="1">
      <alignment horizontal="center" vertical="center" wrapText="1" shrinkToFit="1"/>
    </xf>
    <xf numFmtId="0" fontId="17" fillId="7" borderId="86" xfId="6" applyFont="1" applyFill="1" applyBorder="1" applyAlignment="1">
      <alignment horizontal="center" vertical="center" wrapText="1" shrinkToFit="1"/>
    </xf>
    <xf numFmtId="0" fontId="17" fillId="7" borderId="87" xfId="6" applyFont="1" applyFill="1" applyBorder="1" applyAlignment="1">
      <alignment horizontal="center" vertical="center" wrapText="1" shrinkToFit="1"/>
    </xf>
    <xf numFmtId="0" fontId="17" fillId="7" borderId="95" xfId="6" applyFont="1" applyFill="1" applyBorder="1" applyAlignment="1">
      <alignment horizontal="center" vertical="center" wrapText="1" shrinkToFit="1"/>
    </xf>
    <xf numFmtId="0" fontId="17" fillId="7" borderId="88" xfId="6" applyFont="1" applyFill="1" applyBorder="1" applyAlignment="1">
      <alignment vertical="center" shrinkToFit="1"/>
    </xf>
    <xf numFmtId="0" fontId="17" fillId="7" borderId="89" xfId="6" applyFont="1" applyFill="1" applyBorder="1" applyAlignment="1">
      <alignment vertical="center" shrinkToFit="1"/>
    </xf>
    <xf numFmtId="0" fontId="17" fillId="7" borderId="90" xfId="6" applyFont="1" applyFill="1" applyBorder="1" applyAlignment="1">
      <alignment horizontal="center" vertical="center" wrapText="1" shrinkToFit="1"/>
    </xf>
    <xf numFmtId="0" fontId="17" fillId="7" borderId="78" xfId="6" applyFont="1" applyFill="1" applyBorder="1" applyAlignment="1">
      <alignment horizontal="center" vertical="center" wrapText="1" shrinkToFit="1"/>
    </xf>
    <xf numFmtId="0" fontId="17" fillId="7" borderId="91" xfId="6" applyFont="1" applyFill="1" applyBorder="1" applyAlignment="1">
      <alignment horizontal="center" vertical="center" wrapText="1" shrinkToFit="1"/>
    </xf>
    <xf numFmtId="0" fontId="17" fillId="0" borderId="0" xfId="0" applyFont="1" applyAlignment="1">
      <alignment vertical="center" wrapText="1"/>
    </xf>
    <xf numFmtId="0" fontId="17" fillId="0" borderId="0" xfId="6" applyFont="1" applyAlignment="1">
      <alignment vertical="center" wrapText="1"/>
    </xf>
    <xf numFmtId="0" fontId="17" fillId="0" borderId="0" xfId="6" applyFont="1" applyAlignment="1">
      <alignment vertical="center"/>
    </xf>
    <xf numFmtId="0" fontId="17" fillId="0" borderId="0" xfId="6" applyFont="1" applyAlignment="1">
      <alignment vertical="center" wrapText="1" shrinkToFit="1"/>
    </xf>
    <xf numFmtId="14" fontId="17" fillId="0" borderId="0" xfId="6" applyNumberFormat="1" applyFont="1" applyAlignment="1">
      <alignment vertical="center" wrapText="1"/>
    </xf>
    <xf numFmtId="0" fontId="17" fillId="0" borderId="0" xfId="6" applyFont="1" applyAlignment="1">
      <alignment horizontal="center" vertical="center"/>
    </xf>
    <xf numFmtId="0" fontId="17" fillId="0" borderId="0" xfId="6" applyFont="1" applyAlignment="1">
      <alignment vertical="center" shrinkToFit="1"/>
    </xf>
    <xf numFmtId="14" fontId="17" fillId="0" borderId="0" xfId="6" applyNumberFormat="1" applyFont="1" applyAlignment="1">
      <alignment vertical="center"/>
    </xf>
    <xf numFmtId="14" fontId="18" fillId="0" borderId="0" xfId="6" applyNumberFormat="1" applyFont="1" applyAlignment="1">
      <alignment vertical="center" shrinkToFit="1"/>
    </xf>
    <xf numFmtId="14" fontId="17" fillId="0" borderId="0" xfId="6" applyNumberFormat="1" applyFont="1" applyAlignment="1">
      <alignment vertical="center" shrinkToFit="1"/>
    </xf>
    <xf numFmtId="0" fontId="19" fillId="0" borderId="0" xfId="0" applyFont="1">
      <alignment vertical="center"/>
    </xf>
    <xf numFmtId="14" fontId="18" fillId="0" borderId="0" xfId="6" applyNumberFormat="1" applyFont="1" applyAlignment="1">
      <alignment vertical="center" wrapText="1" shrinkToFit="1"/>
    </xf>
    <xf numFmtId="0" fontId="18" fillId="0" borderId="0" xfId="6" applyFont="1" applyAlignment="1">
      <alignment vertical="center" shrinkToFit="1"/>
    </xf>
    <xf numFmtId="0" fontId="17" fillId="0" borderId="0" xfId="6" applyFont="1" applyAlignment="1">
      <alignment shrinkToFit="1"/>
    </xf>
    <xf numFmtId="0" fontId="17" fillId="0" borderId="0" xfId="6" applyFont="1" applyAlignment="1">
      <alignment horizontal="center" vertical="center" wrapText="1" shrinkToFit="1"/>
    </xf>
    <xf numFmtId="177" fontId="17" fillId="0" borderId="0" xfId="6" applyNumberFormat="1" applyFont="1" applyAlignment="1">
      <alignment horizontal="center" vertical="center" wrapText="1" shrinkToFit="1"/>
    </xf>
    <xf numFmtId="0" fontId="18" fillId="0" borderId="0" xfId="6" applyFont="1" applyAlignment="1">
      <alignment horizontal="center" vertical="center" shrinkToFit="1"/>
    </xf>
    <xf numFmtId="0" fontId="17" fillId="0" borderId="0" xfId="6" applyFont="1" applyAlignment="1">
      <alignment horizontal="center" vertical="center" shrinkToFit="1"/>
    </xf>
    <xf numFmtId="181" fontId="1" fillId="0" borderId="61" xfId="5" applyNumberFormat="1" applyFont="1" applyBorder="1" applyAlignment="1">
      <alignment horizontal="right" vertical="top" wrapText="1"/>
    </xf>
    <xf numFmtId="0" fontId="20" fillId="0" borderId="0" xfId="0" applyFont="1" applyAlignment="1" applyProtection="1">
      <alignment horizontal="center" vertical="center" wrapText="1" shrinkToFit="1"/>
      <protection locked="0"/>
    </xf>
    <xf numFmtId="0" fontId="3" fillId="0" borderId="0" xfId="0" applyFont="1" applyAlignment="1">
      <alignment horizontal="right" vertical="center"/>
    </xf>
    <xf numFmtId="0" fontId="45" fillId="0" borderId="0" xfId="0" applyFont="1">
      <alignment vertical="center"/>
    </xf>
    <xf numFmtId="0" fontId="5" fillId="0" borderId="0" xfId="0" applyFont="1" applyAlignment="1">
      <alignment horizontal="center" vertical="center"/>
    </xf>
    <xf numFmtId="0" fontId="5" fillId="0" borderId="8" xfId="0" applyFont="1" applyBorder="1">
      <alignment vertical="center"/>
    </xf>
    <xf numFmtId="0" fontId="3" fillId="0" borderId="72" xfId="0" applyFont="1" applyBorder="1" applyAlignment="1">
      <alignment horizontal="center" vertical="center"/>
    </xf>
    <xf numFmtId="0" fontId="3" fillId="0" borderId="55" xfId="0" applyFont="1" applyBorder="1" applyAlignment="1">
      <alignment horizontal="center" vertical="center"/>
    </xf>
    <xf numFmtId="0" fontId="3" fillId="0" borderId="113" xfId="0" applyFont="1" applyBorder="1" applyAlignment="1">
      <alignment horizontal="center" vertical="center"/>
    </xf>
    <xf numFmtId="0" fontId="3" fillId="3" borderId="55" xfId="0" applyFont="1" applyFill="1" applyBorder="1" applyProtection="1">
      <alignment vertical="center"/>
      <protection locked="0"/>
    </xf>
    <xf numFmtId="0" fontId="3" fillId="3" borderId="56" xfId="0" applyFont="1" applyFill="1" applyBorder="1" applyProtection="1">
      <alignment vertical="center"/>
      <protection locked="0"/>
    </xf>
    <xf numFmtId="0" fontId="3" fillId="0" borderId="55" xfId="0" applyFont="1" applyBorder="1" applyAlignment="1" applyProtection="1">
      <alignment horizontal="left" vertical="center"/>
      <protection locked="0"/>
    </xf>
    <xf numFmtId="0" fontId="3" fillId="0" borderId="73" xfId="0" applyFont="1" applyBorder="1" applyAlignment="1" applyProtection="1">
      <alignment horizontal="left" vertical="center"/>
      <protection locked="0"/>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112" xfId="0" applyFont="1" applyBorder="1" applyAlignment="1">
      <alignment horizontal="center" vertical="center"/>
    </xf>
    <xf numFmtId="0" fontId="3" fillId="0" borderId="5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07"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3" borderId="68"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38"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39" xfId="0" applyFont="1" applyBorder="1" applyAlignment="1">
      <alignment horizontal="center" vertical="center"/>
    </xf>
    <xf numFmtId="0" fontId="3" fillId="3" borderId="17" xfId="0" applyFont="1" applyFill="1" applyBorder="1" applyAlignment="1" applyProtection="1">
      <alignment horizontal="left" vertical="center" indent="1"/>
      <protection locked="0"/>
    </xf>
    <xf numFmtId="0" fontId="3" fillId="3" borderId="13" xfId="0" applyFont="1" applyFill="1" applyBorder="1" applyAlignment="1" applyProtection="1">
      <alignment horizontal="left" vertical="center" indent="1"/>
      <protection locked="0"/>
    </xf>
    <xf numFmtId="0" fontId="3" fillId="3" borderId="20" xfId="0" applyFont="1" applyFill="1" applyBorder="1" applyAlignment="1" applyProtection="1">
      <alignment horizontal="left" vertical="center" indent="1"/>
      <protection locked="0"/>
    </xf>
    <xf numFmtId="0" fontId="3" fillId="0" borderId="74" xfId="0" applyFont="1" applyBorder="1" applyAlignment="1">
      <alignment horizontal="center" vertical="center"/>
    </xf>
    <xf numFmtId="0" fontId="3" fillId="3" borderId="1" xfId="0" applyFont="1" applyFill="1" applyBorder="1" applyAlignment="1" applyProtection="1">
      <alignment horizontal="left" vertical="center" indent="1"/>
      <protection locked="0"/>
    </xf>
    <xf numFmtId="0" fontId="3" fillId="3" borderId="38" xfId="0" applyFont="1" applyFill="1" applyBorder="1" applyAlignment="1" applyProtection="1">
      <alignment horizontal="left" vertical="center" indent="1"/>
      <protection locked="0"/>
    </xf>
    <xf numFmtId="0" fontId="3" fillId="0" borderId="10" xfId="0" applyFont="1" applyBorder="1">
      <alignment vertical="center"/>
    </xf>
    <xf numFmtId="0" fontId="3" fillId="0" borderId="1" xfId="0" applyFont="1" applyBorder="1">
      <alignment vertical="center"/>
    </xf>
    <xf numFmtId="0" fontId="3" fillId="0" borderId="38" xfId="0" applyFont="1" applyBorder="1">
      <alignment vertical="center"/>
    </xf>
    <xf numFmtId="0" fontId="3" fillId="0" borderId="11" xfId="0" applyFont="1" applyBorder="1">
      <alignment vertical="center"/>
    </xf>
    <xf numFmtId="0" fontId="3" fillId="0" borderId="0" xfId="0" applyFont="1">
      <alignment vertical="center"/>
    </xf>
    <xf numFmtId="0" fontId="3" fillId="0" borderId="47"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39" xfId="0" applyFont="1" applyBorder="1">
      <alignment vertical="center"/>
    </xf>
    <xf numFmtId="0" fontId="3"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38"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9" xfId="0" applyFont="1" applyBorder="1" applyAlignment="1">
      <alignment horizontal="left" vertical="top"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46" xfId="0" applyFont="1" applyBorder="1" applyAlignment="1">
      <alignment horizontal="center" vertical="center"/>
    </xf>
    <xf numFmtId="0" fontId="3" fillId="4" borderId="98" xfId="0" applyFont="1" applyFill="1" applyBorder="1" applyAlignment="1" applyProtection="1">
      <alignment horizontal="center" vertical="center"/>
      <protection locked="0"/>
    </xf>
    <xf numFmtId="0" fontId="3" fillId="4" borderId="94"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44" fillId="3" borderId="26" xfId="1"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3" fillId="3" borderId="94" xfId="0" applyFont="1" applyFill="1" applyBorder="1" applyAlignment="1" applyProtection="1">
      <alignment horizontal="left" vertical="top" wrapText="1"/>
      <protection locked="0"/>
    </xf>
    <xf numFmtId="0" fontId="3" fillId="3" borderId="106"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182" fontId="3" fillId="3" borderId="24" xfId="0" applyNumberFormat="1" applyFont="1" applyFill="1" applyBorder="1" applyAlignment="1" applyProtection="1">
      <alignment horizontal="left" vertical="center"/>
      <protection locked="0"/>
    </xf>
    <xf numFmtId="182" fontId="3" fillId="3" borderId="29" xfId="0" applyNumberFormat="1"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3" borderId="29" xfId="0"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left" vertical="center"/>
      <protection locked="0"/>
    </xf>
    <xf numFmtId="49" fontId="3" fillId="3" borderId="29" xfId="0" applyNumberFormat="1"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indent="1"/>
      <protection locked="0"/>
    </xf>
    <xf numFmtId="0" fontId="3" fillId="3" borderId="111" xfId="0" applyFont="1" applyFill="1" applyBorder="1" applyAlignment="1" applyProtection="1">
      <alignment horizontal="left" vertical="center" indent="1"/>
      <protection locked="0"/>
    </xf>
    <xf numFmtId="180" fontId="3" fillId="3" borderId="0" xfId="0" applyNumberFormat="1" applyFont="1" applyFill="1" applyAlignment="1" applyProtection="1">
      <alignment horizontal="center" vertical="center"/>
      <protection locked="0"/>
    </xf>
    <xf numFmtId="0" fontId="3" fillId="3" borderId="42" xfId="0" applyFont="1" applyFill="1" applyBorder="1" applyAlignment="1" applyProtection="1">
      <alignment horizontal="left" vertical="center"/>
      <protection locked="0"/>
    </xf>
    <xf numFmtId="49" fontId="3" fillId="3" borderId="0" xfId="0" applyNumberFormat="1" applyFont="1" applyFill="1" applyAlignment="1" applyProtection="1">
      <alignment horizontal="center" vertical="center"/>
      <protection locked="0"/>
    </xf>
    <xf numFmtId="0" fontId="3" fillId="0" borderId="86"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85" xfId="0" applyFont="1" applyBorder="1" applyAlignment="1">
      <alignment horizontal="center" vertical="center" wrapText="1"/>
    </xf>
    <xf numFmtId="49" fontId="6" fillId="6" borderId="45" xfId="0" applyNumberFormat="1" applyFont="1" applyFill="1" applyBorder="1" applyAlignment="1" applyProtection="1">
      <alignment horizontal="left" vertical="center"/>
      <protection locked="0"/>
    </xf>
    <xf numFmtId="49" fontId="6" fillId="6" borderId="26" xfId="0" applyNumberFormat="1" applyFont="1" applyFill="1" applyBorder="1" applyAlignment="1" applyProtection="1">
      <alignment horizontal="left" vertical="center"/>
      <protection locked="0"/>
    </xf>
    <xf numFmtId="49" fontId="6" fillId="6" borderId="30" xfId="0" applyNumberFormat="1" applyFont="1" applyFill="1" applyBorder="1" applyAlignment="1" applyProtection="1">
      <alignment horizontal="left" vertical="center"/>
      <protection locked="0"/>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3" fillId="0" borderId="49" xfId="0" applyFont="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114" xfId="0" applyFont="1" applyBorder="1" applyAlignment="1">
      <alignment horizontal="left" vertical="top" wrapText="1"/>
    </xf>
    <xf numFmtId="0" fontId="6" fillId="0" borderId="17" xfId="0" applyFont="1" applyBorder="1" applyAlignment="1">
      <alignment horizontal="left" vertical="top" wrapText="1"/>
    </xf>
    <xf numFmtId="0" fontId="6" fillId="0" borderId="13" xfId="0" applyFont="1" applyBorder="1" applyAlignment="1">
      <alignment horizontal="left" vertical="top" wrapText="1"/>
    </xf>
    <xf numFmtId="0" fontId="6" fillId="0" borderId="110" xfId="0" applyFont="1" applyBorder="1" applyAlignment="1">
      <alignment horizontal="left" vertical="top" wrapText="1"/>
    </xf>
    <xf numFmtId="0" fontId="3" fillId="3" borderId="95" xfId="0" applyFont="1" applyFill="1" applyBorder="1" applyAlignment="1" applyProtection="1">
      <alignment horizontal="right" vertical="center"/>
      <protection locked="0"/>
    </xf>
    <xf numFmtId="0" fontId="3" fillId="0" borderId="87" xfId="0" applyFont="1" applyBorder="1" applyAlignment="1">
      <alignment horizontal="center" vertical="center" wrapText="1"/>
    </xf>
    <xf numFmtId="49" fontId="6" fillId="6" borderId="48" xfId="0" applyNumberFormat="1" applyFont="1" applyFill="1" applyBorder="1" applyAlignment="1" applyProtection="1">
      <alignment horizontal="left" vertical="center"/>
      <protection locked="0"/>
    </xf>
    <xf numFmtId="49" fontId="6" fillId="6" borderId="27" xfId="0" applyNumberFormat="1" applyFont="1" applyFill="1" applyBorder="1" applyAlignment="1" applyProtection="1">
      <alignment horizontal="left" vertical="center"/>
      <protection locked="0"/>
    </xf>
    <xf numFmtId="49" fontId="6" fillId="6" borderId="28" xfId="0" applyNumberFormat="1" applyFont="1" applyFill="1" applyBorder="1" applyAlignment="1" applyProtection="1">
      <alignment horizontal="left" vertical="center"/>
      <protection locked="0"/>
    </xf>
    <xf numFmtId="0" fontId="3" fillId="3" borderId="24" xfId="0" applyFont="1" applyFill="1" applyBorder="1" applyProtection="1">
      <alignment vertical="center"/>
      <protection locked="0"/>
    </xf>
    <xf numFmtId="0" fontId="3" fillId="3" borderId="42" xfId="0" applyFont="1" applyFill="1" applyBorder="1" applyProtection="1">
      <alignment vertical="center"/>
      <protection locked="0"/>
    </xf>
    <xf numFmtId="2" fontId="3" fillId="6" borderId="27" xfId="0" applyNumberFormat="1" applyFont="1" applyFill="1" applyBorder="1" applyAlignment="1" applyProtection="1">
      <alignment horizontal="right" vertical="center"/>
      <protection locked="0"/>
    </xf>
    <xf numFmtId="0" fontId="6" fillId="0" borderId="69"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46" xfId="0" applyFont="1" applyBorder="1" applyAlignment="1">
      <alignment horizontal="center" vertical="center" shrinkToFit="1"/>
    </xf>
    <xf numFmtId="0" fontId="3" fillId="0" borderId="4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9" xfId="0" applyFont="1" applyBorder="1" applyAlignment="1">
      <alignment horizontal="center" vertical="center" wrapText="1"/>
    </xf>
    <xf numFmtId="0" fontId="3" fillId="3" borderId="103" xfId="0" applyFont="1" applyFill="1" applyBorder="1" applyAlignment="1" applyProtection="1">
      <alignment horizontal="left" vertical="center"/>
      <protection locked="0"/>
    </xf>
    <xf numFmtId="0" fontId="3" fillId="0" borderId="43" xfId="0" applyFont="1" applyBorder="1" applyAlignment="1">
      <alignment horizontal="center" vertical="center"/>
    </xf>
    <xf numFmtId="0" fontId="3" fillId="0" borderId="14" xfId="0" applyFont="1" applyBorder="1" applyAlignment="1">
      <alignment horizontal="center" vertical="center"/>
    </xf>
    <xf numFmtId="0" fontId="3" fillId="0" borderId="4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5" fillId="2" borderId="0" xfId="0" applyFont="1" applyFill="1" applyAlignment="1" applyProtection="1">
      <alignment horizontal="center" vertical="center"/>
      <protection locked="0"/>
    </xf>
    <xf numFmtId="0" fontId="3" fillId="0" borderId="14" xfId="0" applyFont="1" applyBorder="1" applyAlignment="1">
      <alignment horizontal="left" vertical="center"/>
    </xf>
    <xf numFmtId="0" fontId="3" fillId="0" borderId="18" xfId="0" applyFont="1" applyBorder="1" applyAlignment="1">
      <alignment horizontal="left" vertical="center"/>
    </xf>
    <xf numFmtId="0" fontId="3" fillId="4" borderId="109" xfId="0" applyFont="1" applyFill="1" applyBorder="1" applyAlignment="1" applyProtection="1">
      <alignment horizontal="center" vertical="center"/>
      <protection locked="0"/>
    </xf>
    <xf numFmtId="0" fontId="3" fillId="4" borderId="110"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49" fontId="3" fillId="3" borderId="103" xfId="0" applyNumberFormat="1" applyFont="1" applyFill="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82" fontId="3" fillId="3" borderId="103" xfId="0" applyNumberFormat="1" applyFont="1" applyFill="1" applyBorder="1" applyAlignment="1" applyProtection="1">
      <alignment horizontal="left" vertical="center"/>
      <protection locked="0"/>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8" fillId="3" borderId="45" xfId="1" applyFill="1" applyBorder="1" applyAlignment="1" applyProtection="1">
      <alignment horizontal="left" vertical="center"/>
      <protection locked="0"/>
    </xf>
    <xf numFmtId="0" fontId="33" fillId="0" borderId="0" xfId="0" applyFont="1" applyAlignment="1">
      <alignment horizontal="center" vertical="center"/>
    </xf>
    <xf numFmtId="0" fontId="3" fillId="0" borderId="34" xfId="0" applyFont="1" applyBorder="1" applyAlignment="1">
      <alignment horizontal="center" vertical="center" wrapText="1"/>
    </xf>
    <xf numFmtId="0" fontId="3" fillId="6" borderId="95" xfId="0" applyFont="1" applyFill="1" applyBorder="1" applyAlignment="1" applyProtection="1">
      <alignment horizontal="center" vertical="center"/>
      <protection locked="0"/>
    </xf>
    <xf numFmtId="49" fontId="3" fillId="6" borderId="95" xfId="0" applyNumberFormat="1" applyFont="1" applyFill="1" applyBorder="1" applyAlignment="1" applyProtection="1">
      <alignment horizontal="center" vertical="center"/>
      <protection locked="0"/>
    </xf>
    <xf numFmtId="2" fontId="3" fillId="0" borderId="27" xfId="0" applyNumberFormat="1" applyFont="1" applyBorder="1" applyAlignment="1" applyProtection="1">
      <alignment horizontal="right" vertical="center"/>
      <protection locked="0"/>
    </xf>
    <xf numFmtId="0" fontId="3" fillId="3" borderId="3" xfId="0" applyFont="1" applyFill="1" applyBorder="1" applyProtection="1">
      <alignment vertical="center"/>
      <protection locked="0"/>
    </xf>
    <xf numFmtId="0" fontId="3" fillId="3" borderId="52" xfId="0" applyFont="1" applyFill="1" applyBorder="1" applyProtection="1">
      <alignment vertical="center"/>
      <protection locked="0"/>
    </xf>
    <xf numFmtId="0" fontId="3" fillId="3" borderId="105" xfId="0" applyFont="1" applyFill="1" applyBorder="1" applyAlignment="1" applyProtection="1">
      <alignment horizontal="left" vertical="top" wrapText="1"/>
      <protection locked="0"/>
    </xf>
    <xf numFmtId="0" fontId="3" fillId="3" borderId="108" xfId="0" applyFont="1" applyFill="1" applyBorder="1" applyAlignment="1" applyProtection="1">
      <alignment horizontal="left" vertical="top" wrapText="1"/>
      <protection locked="0"/>
    </xf>
    <xf numFmtId="0" fontId="7" fillId="0" borderId="33" xfId="0" applyFont="1" applyBorder="1" applyAlignment="1">
      <alignment horizontal="center" vertical="center"/>
    </xf>
    <xf numFmtId="0" fontId="7" fillId="0" borderId="3"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Alignment="1">
      <alignment horizontal="center" vertical="center" shrinkToFit="1"/>
    </xf>
    <xf numFmtId="0" fontId="3" fillId="0" borderId="52" xfId="0" applyFont="1" applyBorder="1" applyAlignment="1">
      <alignment horizontal="center" vertical="center"/>
    </xf>
    <xf numFmtId="0" fontId="3" fillId="0" borderId="56" xfId="0" applyFont="1" applyBorder="1" applyAlignment="1">
      <alignment horizontal="center" vertical="center"/>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3" borderId="13" xfId="0" applyFont="1" applyFill="1" applyBorder="1" applyAlignment="1" applyProtection="1">
      <alignment horizontal="left" vertical="center"/>
      <protection locked="0"/>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3" fillId="0" borderId="0" xfId="0" applyFont="1" applyAlignment="1">
      <alignment horizontal="left" vertical="center" wrapText="1" indent="1" shrinkToFit="1"/>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59" xfId="0" applyFont="1" applyBorder="1" applyAlignment="1">
      <alignment horizontal="center" vertical="center"/>
    </xf>
    <xf numFmtId="0" fontId="3" fillId="0" borderId="79" xfId="0" applyFont="1" applyBorder="1" applyAlignment="1">
      <alignment horizontal="center" vertical="center"/>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7" xfId="0" applyFont="1" applyBorder="1" applyAlignment="1">
      <alignment horizontal="center" vertical="center"/>
    </xf>
    <xf numFmtId="0" fontId="3" fillId="0" borderId="95" xfId="0" applyFont="1" applyBorder="1" applyAlignment="1">
      <alignment horizontal="center" vertical="center"/>
    </xf>
    <xf numFmtId="0" fontId="3" fillId="0" borderId="85" xfId="0" applyFont="1" applyBorder="1" applyAlignment="1">
      <alignment horizontal="center" vertical="center"/>
    </xf>
    <xf numFmtId="0" fontId="3" fillId="4" borderId="59" xfId="0" applyFont="1" applyFill="1" applyBorder="1" applyAlignment="1" applyProtection="1">
      <alignment horizontal="center" vertical="center"/>
      <protection locked="0"/>
    </xf>
    <xf numFmtId="0" fontId="3" fillId="4" borderId="79" xfId="0" applyFont="1" applyFill="1" applyBorder="1" applyAlignment="1" applyProtection="1">
      <alignment horizontal="center" vertical="center"/>
      <protection locked="0"/>
    </xf>
    <xf numFmtId="0" fontId="3" fillId="4" borderId="86" xfId="0" applyFont="1" applyFill="1" applyBorder="1" applyAlignment="1" applyProtection="1">
      <alignment horizontal="center" vertical="center"/>
      <protection locked="0"/>
    </xf>
    <xf numFmtId="0" fontId="3" fillId="3" borderId="79" xfId="0" applyFont="1" applyFill="1" applyBorder="1" applyAlignment="1" applyProtection="1">
      <alignment horizontal="left" vertical="center"/>
      <protection locked="0"/>
    </xf>
    <xf numFmtId="0" fontId="3" fillId="3" borderId="102" xfId="0" applyFont="1" applyFill="1" applyBorder="1" applyAlignment="1" applyProtection="1">
      <alignment horizontal="left" vertical="center"/>
      <protection locked="0"/>
    </xf>
    <xf numFmtId="0" fontId="3" fillId="0" borderId="5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3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0" xfId="0" applyFont="1" applyBorder="1" applyAlignment="1">
      <alignment horizontal="center" vertical="center"/>
    </xf>
    <xf numFmtId="0" fontId="3" fillId="0" borderId="4" xfId="0" applyFont="1" applyBorder="1" applyAlignment="1">
      <alignment horizontal="center" vertical="center"/>
    </xf>
    <xf numFmtId="0" fontId="3" fillId="0" borderId="51" xfId="0" applyFont="1" applyBorder="1" applyAlignment="1">
      <alignment horizontal="center" vertical="center"/>
    </xf>
    <xf numFmtId="0" fontId="3" fillId="3" borderId="100" xfId="0" applyFont="1" applyFill="1" applyBorder="1" applyAlignment="1" applyProtection="1">
      <alignment horizontal="left" vertical="center"/>
      <protection locked="0"/>
    </xf>
    <xf numFmtId="0" fontId="3" fillId="3" borderId="101"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indent="1"/>
      <protection locked="0"/>
    </xf>
    <xf numFmtId="0" fontId="3" fillId="3" borderId="4" xfId="0" applyFont="1" applyFill="1" applyBorder="1" applyAlignment="1" applyProtection="1">
      <alignment horizontal="left" vertical="center" indent="1"/>
      <protection locked="0"/>
    </xf>
    <xf numFmtId="0" fontId="3" fillId="3" borderId="51" xfId="0" applyFont="1" applyFill="1" applyBorder="1" applyAlignment="1" applyProtection="1">
      <alignment horizontal="left" vertical="center" indent="1"/>
      <protection locked="0"/>
    </xf>
    <xf numFmtId="0" fontId="3" fillId="4" borderId="0" xfId="0" applyFont="1" applyFill="1" applyAlignment="1" applyProtection="1">
      <alignment horizontal="left" vertical="center"/>
      <protection locked="0"/>
    </xf>
    <xf numFmtId="0" fontId="27" fillId="0" borderId="27"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horizontal="left" vertical="top" wrapText="1" shrinkToFit="1"/>
    </xf>
    <xf numFmtId="0" fontId="20" fillId="0" borderId="0" xfId="0" applyFont="1" applyAlignment="1">
      <alignment horizontal="left" vertical="center"/>
    </xf>
    <xf numFmtId="0" fontId="23" fillId="0" borderId="71" xfId="0" applyFont="1" applyBorder="1" applyAlignment="1">
      <alignment horizontal="left" vertical="center"/>
    </xf>
    <xf numFmtId="0" fontId="23" fillId="0" borderId="33" xfId="0" applyFont="1" applyBorder="1" applyAlignment="1">
      <alignment horizontal="left" vertical="center"/>
    </xf>
    <xf numFmtId="0" fontId="23" fillId="0" borderId="3" xfId="0" applyFont="1" applyBorder="1" applyAlignment="1">
      <alignment horizontal="left" vertical="center"/>
    </xf>
    <xf numFmtId="0" fontId="23" fillId="0" borderId="52" xfId="0" applyFont="1" applyBorder="1" applyAlignment="1">
      <alignment horizontal="left" vertical="center"/>
    </xf>
    <xf numFmtId="0" fontId="23" fillId="0" borderId="3" xfId="0" applyFont="1" applyBorder="1" applyAlignment="1" applyProtection="1">
      <alignment horizontal="right" vertical="center"/>
      <protection locked="0"/>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3" fillId="0" borderId="38"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47"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xf>
    <xf numFmtId="0" fontId="23" fillId="0" borderId="51" xfId="0" applyFont="1" applyBorder="1" applyAlignment="1">
      <alignment horizontal="center" vertical="center"/>
    </xf>
    <xf numFmtId="0" fontId="32" fillId="0" borderId="0" xfId="0" applyFont="1" applyAlignment="1">
      <alignment horizontal="center" vertical="center"/>
    </xf>
    <xf numFmtId="0" fontId="20" fillId="3" borderId="0" xfId="0" applyFont="1" applyFill="1" applyAlignment="1" applyProtection="1">
      <alignment horizontal="right" vertical="center" shrinkToFit="1"/>
      <protection locked="0"/>
    </xf>
    <xf numFmtId="0" fontId="20" fillId="3" borderId="0" xfId="0" applyFont="1" applyFill="1" applyAlignment="1" applyProtection="1">
      <alignment horizontal="right" vertical="center"/>
      <protection locked="0"/>
    </xf>
    <xf numFmtId="0" fontId="43" fillId="0" borderId="0" xfId="0" applyFont="1" applyAlignment="1">
      <alignment horizontal="center" vertical="center" wrapText="1"/>
    </xf>
    <xf numFmtId="0" fontId="31" fillId="0" borderId="0" xfId="0" applyFont="1" applyAlignment="1">
      <alignment horizontal="center" vertical="center"/>
    </xf>
    <xf numFmtId="0" fontId="20" fillId="6" borderId="0" xfId="0" applyFont="1" applyFill="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20" fillId="6" borderId="4" xfId="0" applyFont="1" applyFill="1" applyBorder="1" applyAlignment="1" applyProtection="1">
      <alignment horizontal="center" vertical="center" shrinkToFit="1"/>
      <protection locked="0"/>
    </xf>
    <xf numFmtId="0" fontId="20" fillId="0" borderId="2" xfId="0" applyFont="1" applyBorder="1" applyAlignment="1">
      <alignment horizontal="left" vertical="distributed"/>
    </xf>
    <xf numFmtId="0" fontId="20" fillId="0" borderId="1" xfId="0" applyFont="1" applyBorder="1" applyAlignment="1">
      <alignment horizontal="left" vertical="distributed"/>
    </xf>
    <xf numFmtId="0" fontId="20" fillId="0" borderId="38" xfId="0" applyFont="1" applyBorder="1" applyAlignment="1">
      <alignment horizontal="left" vertical="distributed"/>
    </xf>
    <xf numFmtId="0" fontId="20" fillId="0" borderId="6" xfId="0" applyFont="1" applyBorder="1" applyAlignment="1">
      <alignment horizontal="left" vertical="distributed"/>
    </xf>
    <xf numFmtId="0" fontId="20" fillId="0" borderId="4" xfId="0" applyFont="1" applyBorder="1" applyAlignment="1">
      <alignment horizontal="left" vertical="distributed"/>
    </xf>
    <xf numFmtId="0" fontId="20" fillId="0" borderId="51" xfId="0" applyFont="1" applyBorder="1" applyAlignment="1">
      <alignment horizontal="left" vertical="distributed"/>
    </xf>
    <xf numFmtId="0" fontId="20" fillId="0" borderId="2" xfId="0" applyFont="1" applyBorder="1" applyAlignment="1">
      <alignment horizontal="left" vertical="distributed" wrapText="1"/>
    </xf>
    <xf numFmtId="0" fontId="20" fillId="0" borderId="1" xfId="0" applyFont="1" applyBorder="1" applyAlignment="1">
      <alignment horizontal="left" vertical="distributed" wrapText="1"/>
    </xf>
    <xf numFmtId="0" fontId="20" fillId="0" borderId="0" xfId="0" applyFont="1" applyAlignment="1">
      <alignment horizontal="left" vertical="distributed" wrapText="1"/>
    </xf>
    <xf numFmtId="0" fontId="20" fillId="0" borderId="4" xfId="0" applyFont="1" applyBorder="1" applyAlignment="1">
      <alignment horizontal="left" vertical="distributed" wrapText="1"/>
    </xf>
    <xf numFmtId="0" fontId="20" fillId="0" borderId="38" xfId="0" applyFont="1" applyBorder="1" applyAlignment="1">
      <alignment horizontal="left" vertical="distributed" wrapText="1"/>
    </xf>
    <xf numFmtId="0" fontId="20" fillId="4" borderId="1" xfId="0" applyFont="1" applyFill="1" applyBorder="1" applyAlignment="1" applyProtection="1">
      <alignment horizontal="center" vertical="center" shrinkToFit="1"/>
      <protection locked="0"/>
    </xf>
    <xf numFmtId="0" fontId="20" fillId="4" borderId="4" xfId="0" applyFont="1" applyFill="1" applyBorder="1" applyAlignment="1" applyProtection="1">
      <alignment horizontal="center" vertical="center" shrinkToFit="1"/>
      <protection locked="0"/>
    </xf>
    <xf numFmtId="0" fontId="20" fillId="0" borderId="1" xfId="0" applyFont="1" applyBorder="1" applyAlignment="1">
      <alignment horizontal="center" vertical="distributed"/>
    </xf>
    <xf numFmtId="0" fontId="20" fillId="0" borderId="4" xfId="0" applyFont="1" applyBorder="1" applyAlignment="1">
      <alignment horizontal="center" vertical="distributed"/>
    </xf>
    <xf numFmtId="0" fontId="20" fillId="4" borderId="38" xfId="0" applyFont="1" applyFill="1" applyBorder="1" applyAlignment="1" applyProtection="1">
      <alignment horizontal="center" vertical="center" shrinkToFit="1"/>
      <protection locked="0"/>
    </xf>
    <xf numFmtId="0" fontId="20" fillId="4" borderId="51" xfId="0" applyFont="1" applyFill="1" applyBorder="1" applyAlignment="1" applyProtection="1">
      <alignment horizontal="center" vertical="center" shrinkToFit="1"/>
      <protection locked="0"/>
    </xf>
    <xf numFmtId="179" fontId="20" fillId="3" borderId="0" xfId="0" applyNumberFormat="1" applyFont="1" applyFill="1" applyAlignment="1" applyProtection="1">
      <alignment horizontal="right" vertical="distributed" shrinkToFit="1"/>
      <protection locked="0"/>
    </xf>
    <xf numFmtId="0" fontId="20" fillId="3" borderId="4" xfId="0" applyFont="1" applyFill="1" applyBorder="1" applyAlignment="1" applyProtection="1">
      <alignment vertical="distributed" shrinkToFit="1"/>
      <protection locked="0"/>
    </xf>
    <xf numFmtId="0" fontId="20" fillId="4" borderId="1"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178" fontId="20" fillId="0" borderId="1" xfId="0" applyNumberFormat="1" applyFont="1" applyBorder="1" applyAlignment="1">
      <alignment horizontal="left" vertical="distributed" shrinkToFit="1"/>
    </xf>
    <xf numFmtId="178" fontId="20" fillId="0" borderId="38" xfId="0" applyNumberFormat="1" applyFont="1" applyBorder="1" applyAlignment="1">
      <alignment horizontal="left" vertical="distributed" shrinkToFit="1"/>
    </xf>
    <xf numFmtId="178" fontId="20" fillId="0" borderId="4" xfId="0" applyNumberFormat="1" applyFont="1" applyBorder="1" applyAlignment="1">
      <alignment horizontal="left" vertical="distributed" shrinkToFit="1"/>
    </xf>
    <xf numFmtId="178" fontId="20" fillId="0" borderId="51" xfId="0" applyNumberFormat="1" applyFont="1" applyBorder="1" applyAlignment="1">
      <alignment horizontal="left" vertical="distributed" shrinkToFit="1"/>
    </xf>
    <xf numFmtId="0" fontId="20" fillId="0" borderId="0" xfId="0" applyFont="1" applyAlignment="1">
      <alignment horizontal="center" vertical="center" shrinkToFit="1"/>
    </xf>
    <xf numFmtId="0" fontId="20" fillId="0" borderId="4" xfId="0" applyFont="1" applyBorder="1" applyAlignment="1">
      <alignment horizontal="center" vertical="center" shrinkToFit="1"/>
    </xf>
    <xf numFmtId="2" fontId="20" fillId="3" borderId="1" xfId="0" applyNumberFormat="1" applyFont="1" applyFill="1" applyBorder="1" applyAlignment="1" applyProtection="1">
      <alignment horizontal="right" vertical="distributed" shrinkToFit="1"/>
      <protection locked="0"/>
    </xf>
    <xf numFmtId="2" fontId="20" fillId="3" borderId="4" xfId="0" applyNumberFormat="1" applyFont="1" applyFill="1" applyBorder="1" applyAlignment="1" applyProtection="1">
      <alignment horizontal="right" vertical="distributed" shrinkToFit="1"/>
      <protection locked="0"/>
    </xf>
    <xf numFmtId="2" fontId="20" fillId="3" borderId="0" xfId="0" applyNumberFormat="1" applyFont="1" applyFill="1" applyAlignment="1" applyProtection="1">
      <alignment horizontal="right" vertical="distributed" shrinkToFit="1"/>
      <protection locked="0"/>
    </xf>
    <xf numFmtId="0" fontId="20" fillId="0" borderId="0" xfId="0" applyFont="1" applyAlignment="1">
      <alignment horizontal="center" vertical="distributed"/>
    </xf>
    <xf numFmtId="0" fontId="20" fillId="0" borderId="1" xfId="0" applyFont="1" applyBorder="1" applyAlignment="1">
      <alignment horizontal="left" vertical="distributed" shrinkToFit="1"/>
    </xf>
    <xf numFmtId="0" fontId="20" fillId="0" borderId="38" xfId="0" applyFont="1" applyBorder="1" applyAlignment="1">
      <alignment horizontal="left" vertical="distributed" shrinkToFit="1"/>
    </xf>
    <xf numFmtId="0" fontId="20" fillId="0" borderId="4" xfId="0" applyFont="1" applyBorder="1" applyAlignment="1">
      <alignment horizontal="left" vertical="distributed" shrinkToFit="1"/>
    </xf>
    <xf numFmtId="0" fontId="20" fillId="0" borderId="51" xfId="0" applyFont="1" applyBorder="1" applyAlignment="1">
      <alignment horizontal="left" vertical="distributed" shrinkToFi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4" xfId="0" applyFont="1" applyBorder="1" applyAlignment="1">
      <alignment horizontal="left" vertical="center"/>
    </xf>
    <xf numFmtId="0" fontId="20" fillId="3" borderId="1"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0" xfId="7" applyFont="1" applyAlignment="1">
      <alignment horizontal="left" vertical="center" wrapText="1"/>
    </xf>
    <xf numFmtId="0" fontId="39" fillId="0" borderId="0" xfId="7" applyFont="1" applyAlignment="1">
      <alignment horizontal="center" vertical="center"/>
    </xf>
    <xf numFmtId="0" fontId="20" fillId="6" borderId="0" xfId="7" applyFont="1" applyFill="1" applyAlignment="1" applyProtection="1">
      <alignment horizontal="center" vertical="center" shrinkToFit="1"/>
      <protection locked="0"/>
    </xf>
    <xf numFmtId="0" fontId="35" fillId="3" borderId="0" xfId="8" applyFont="1" applyFill="1" applyAlignment="1" applyProtection="1">
      <alignment horizontal="left" vertical="center" shrinkToFit="1"/>
      <protection locked="0"/>
    </xf>
    <xf numFmtId="0" fontId="35" fillId="3" borderId="0" xfId="8" applyFont="1" applyFill="1" applyAlignment="1" applyProtection="1">
      <alignment horizontal="right" vertical="center" shrinkToFit="1"/>
      <protection locked="0"/>
    </xf>
    <xf numFmtId="0" fontId="20" fillId="0" borderId="4" xfId="7" applyFont="1" applyBorder="1" applyAlignment="1">
      <alignment horizontal="right" vertical="center"/>
    </xf>
    <xf numFmtId="0" fontId="1" fillId="3" borderId="4" xfId="7" applyFont="1" applyFill="1" applyBorder="1" applyAlignment="1" applyProtection="1">
      <alignment vertical="center" shrinkToFit="1"/>
      <protection locked="0"/>
    </xf>
    <xf numFmtId="0" fontId="20" fillId="0" borderId="0" xfId="7" applyFont="1" applyAlignment="1">
      <alignment horizontal="center" vertical="center"/>
    </xf>
    <xf numFmtId="0" fontId="1" fillId="0" borderId="4" xfId="7" applyFont="1" applyBorder="1" applyAlignment="1">
      <alignment vertical="center" shrinkToFit="1"/>
    </xf>
    <xf numFmtId="0" fontId="1" fillId="0" borderId="4" xfId="7" applyFont="1" applyBorder="1" applyAlignment="1">
      <alignment horizontal="left" vertical="center" shrinkToFit="1"/>
    </xf>
    <xf numFmtId="0" fontId="17" fillId="0" borderId="62" xfId="6" applyFont="1" applyBorder="1" applyAlignment="1">
      <alignment horizontal="center" vertical="center" wrapText="1" shrinkToFit="1"/>
    </xf>
    <xf numFmtId="0" fontId="17" fillId="0" borderId="78" xfId="6" applyFont="1" applyBorder="1" applyAlignment="1">
      <alignment horizontal="center" vertical="center" wrapText="1" shrinkToFit="1"/>
    </xf>
    <xf numFmtId="0" fontId="17" fillId="0" borderId="67" xfId="6" applyFont="1" applyBorder="1" applyAlignment="1">
      <alignment horizontal="center" vertical="center" wrapText="1" shrinkToFit="1"/>
    </xf>
    <xf numFmtId="0" fontId="17" fillId="0" borderId="81" xfId="6" applyFont="1" applyBorder="1" applyAlignment="1">
      <alignment horizontal="center" vertical="center" wrapText="1" shrinkToFit="1"/>
    </xf>
    <xf numFmtId="0" fontId="17" fillId="0" borderId="77" xfId="6" applyFont="1" applyBorder="1" applyAlignment="1">
      <alignment horizontal="center" vertical="center" wrapText="1" shrinkToFit="1"/>
    </xf>
    <xf numFmtId="0" fontId="17" fillId="0" borderId="91" xfId="6" applyFont="1" applyBorder="1" applyAlignment="1">
      <alignment horizontal="center" vertical="center" wrapText="1" shrinkToFit="1"/>
    </xf>
    <xf numFmtId="0" fontId="18" fillId="0" borderId="62" xfId="6" applyFont="1" applyBorder="1" applyAlignment="1">
      <alignment horizontal="center" vertical="center" shrinkToFit="1"/>
    </xf>
    <xf numFmtId="0" fontId="18" fillId="0" borderId="78" xfId="6" applyFont="1" applyBorder="1" applyAlignment="1">
      <alignment horizontal="center" vertical="center" shrinkToFit="1"/>
    </xf>
    <xf numFmtId="14" fontId="17" fillId="0" borderId="62" xfId="6" applyNumberFormat="1" applyFont="1" applyBorder="1" applyAlignment="1">
      <alignment horizontal="center" vertical="center" shrinkToFit="1"/>
    </xf>
    <xf numFmtId="14" fontId="17" fillId="0" borderId="78" xfId="6" applyNumberFormat="1" applyFont="1" applyBorder="1" applyAlignment="1">
      <alignment horizontal="center" vertical="center" shrinkToFit="1"/>
    </xf>
    <xf numFmtId="0" fontId="17" fillId="0" borderId="64" xfId="6"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14" fontId="18" fillId="0" borderId="62" xfId="6" applyNumberFormat="1" applyFont="1" applyBorder="1" applyAlignment="1">
      <alignment horizontal="center" vertical="center" wrapText="1" shrinkToFit="1"/>
    </xf>
    <xf numFmtId="14" fontId="18" fillId="0" borderId="78" xfId="6" applyNumberFormat="1" applyFont="1" applyBorder="1" applyAlignment="1">
      <alignment horizontal="center" vertical="center" shrinkToFit="1"/>
    </xf>
    <xf numFmtId="0" fontId="17" fillId="7" borderId="34" xfId="6" applyFont="1" applyFill="1" applyBorder="1" applyAlignment="1">
      <alignment horizontal="center" vertical="center"/>
    </xf>
    <xf numFmtId="0" fontId="17" fillId="7" borderId="27" xfId="6" applyFont="1" applyFill="1" applyBorder="1" applyAlignment="1">
      <alignment horizontal="center" vertical="center"/>
    </xf>
    <xf numFmtId="0" fontId="17" fillId="7" borderId="70" xfId="6" applyFont="1" applyFill="1" applyBorder="1" applyAlignment="1">
      <alignment horizontal="center" vertical="center"/>
    </xf>
    <xf numFmtId="14" fontId="17" fillId="0" borderId="74" xfId="6" applyNumberFormat="1" applyFont="1" applyBorder="1" applyAlignment="1">
      <alignment horizontal="center" vertical="center"/>
    </xf>
    <xf numFmtId="14" fontId="17" fillId="0" borderId="92" xfId="6" applyNumberFormat="1" applyFont="1" applyBorder="1" applyAlignment="1">
      <alignment horizontal="center" vertical="center"/>
    </xf>
    <xf numFmtId="14" fontId="18" fillId="0" borderId="62" xfId="6" applyNumberFormat="1" applyFont="1" applyBorder="1" applyAlignment="1">
      <alignment horizontal="center" vertical="center" shrinkToFit="1"/>
    </xf>
    <xf numFmtId="0" fontId="17" fillId="0" borderId="62" xfId="6" applyFont="1" applyBorder="1" applyAlignment="1">
      <alignment horizontal="center" vertical="center" shrinkToFit="1"/>
    </xf>
    <xf numFmtId="0" fontId="17" fillId="0" borderId="78" xfId="6" applyFont="1" applyBorder="1" applyAlignment="1">
      <alignment horizontal="center" vertical="center" shrinkToFit="1"/>
    </xf>
    <xf numFmtId="0" fontId="17" fillId="7" borderId="2" xfId="6" applyFont="1" applyFill="1" applyBorder="1" applyAlignment="1">
      <alignment horizontal="center" vertical="center"/>
    </xf>
    <xf numFmtId="0" fontId="17" fillId="7" borderId="1" xfId="6" applyFont="1" applyFill="1" applyBorder="1" applyAlignment="1">
      <alignment horizontal="center" vertical="center"/>
    </xf>
    <xf numFmtId="14" fontId="17" fillId="7" borderId="68" xfId="6" applyNumberFormat="1" applyFont="1" applyFill="1" applyBorder="1" applyAlignment="1">
      <alignment horizontal="center" vertical="center" wrapText="1"/>
    </xf>
    <xf numFmtId="14" fontId="17" fillId="7" borderId="80" xfId="6" applyNumberFormat="1" applyFont="1" applyFill="1" applyBorder="1" applyAlignment="1">
      <alignment horizontal="center" vertical="center"/>
    </xf>
    <xf numFmtId="0" fontId="17" fillId="7" borderId="62" xfId="6" applyFont="1" applyFill="1" applyBorder="1" applyAlignment="1">
      <alignment horizontal="center" vertical="center"/>
    </xf>
    <xf numFmtId="0" fontId="17" fillId="7" borderId="78" xfId="6" applyFont="1" applyFill="1" applyBorder="1" applyAlignment="1">
      <alignment horizontal="center" vertical="center"/>
    </xf>
    <xf numFmtId="0" fontId="17" fillId="7" borderId="48" xfId="6" applyFont="1" applyFill="1" applyBorder="1" applyAlignment="1">
      <alignment horizontal="center" vertical="center"/>
    </xf>
    <xf numFmtId="0" fontId="17" fillId="7" borderId="49" xfId="6" applyFont="1" applyFill="1" applyBorder="1" applyAlignment="1">
      <alignment horizontal="center" vertical="center"/>
    </xf>
    <xf numFmtId="0" fontId="17" fillId="7" borderId="68" xfId="6" applyFont="1" applyFill="1" applyBorder="1" applyAlignment="1">
      <alignment horizontal="center" vertical="center" wrapText="1"/>
    </xf>
    <xf numFmtId="0" fontId="17" fillId="7" borderId="80" xfId="6" applyFont="1" applyFill="1" applyBorder="1" applyAlignment="1">
      <alignment horizontal="center" vertical="center" wrapText="1"/>
    </xf>
    <xf numFmtId="0" fontId="17" fillId="7" borderId="34" xfId="6" applyFont="1" applyFill="1" applyBorder="1" applyAlignment="1">
      <alignment horizontal="center" vertical="center" wrapText="1"/>
    </xf>
    <xf numFmtId="0" fontId="17" fillId="7" borderId="27" xfId="6" applyFont="1" applyFill="1" applyBorder="1" applyAlignment="1">
      <alignment horizontal="center" vertical="center" wrapText="1"/>
    </xf>
    <xf numFmtId="0" fontId="17" fillId="7" borderId="70" xfId="6" applyFont="1" applyFill="1" applyBorder="1" applyAlignment="1">
      <alignment horizontal="center" vertical="center" wrapText="1"/>
    </xf>
    <xf numFmtId="0" fontId="17" fillId="7" borderId="76" xfId="6" applyFont="1" applyFill="1" applyBorder="1" applyAlignment="1">
      <alignment horizontal="center" vertical="center" wrapText="1" shrinkToFit="1"/>
    </xf>
    <xf numFmtId="0" fontId="17" fillId="7" borderId="63" xfId="6" applyFont="1" applyFill="1" applyBorder="1" applyAlignment="1">
      <alignment horizontal="center" vertical="center" wrapText="1" shrinkToFit="1"/>
    </xf>
  </cellXfs>
  <cellStyles count="9">
    <cellStyle name="ハイパーリンク" xfId="1" builtinId="8"/>
    <cellStyle name="標準" xfId="0" builtinId="0"/>
    <cellStyle name="標準 2" xfId="7" xr:uid="{6585A7C2-4BD5-41BA-91B0-F7330ABCC292}"/>
    <cellStyle name="標準 2 2" xfId="2" xr:uid="{00000000-0005-0000-0000-000002000000}"/>
    <cellStyle name="標準 3" xfId="4" xr:uid="{00000000-0005-0000-0000-000003000000}"/>
    <cellStyle name="標準_HP利用" xfId="5" xr:uid="{00000000-0005-0000-0000-000004000000}"/>
    <cellStyle name="標準_抽出DATA" xfId="3" xr:uid="{00000000-0005-0000-0000-000005000000}"/>
    <cellStyle name="標準_提案フォーマット" xfId="8" xr:uid="{4AAC7E48-5F11-46E2-8BE4-32E09D1B1936}"/>
    <cellStyle name="標準_適用除外検討依頼物件台帳(戸建）最新" xfId="6" xr:uid="{00000000-0005-0000-0000-000006000000}"/>
  </cellStyles>
  <dxfs count="13">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theme="0" tint="-0.34998626667073579"/>
        </patternFill>
      </fill>
    </dxf>
    <dxf>
      <fill>
        <patternFill>
          <bgColor theme="0" tint="-0.34998626667073579"/>
        </patternFill>
      </fill>
    </dxf>
    <dxf>
      <font>
        <color rgb="FFFF0000"/>
      </font>
      <fill>
        <patternFill>
          <bgColor theme="5" tint="0.79998168889431442"/>
        </patternFill>
      </fill>
    </dxf>
    <dxf>
      <font>
        <color theme="0" tint="-0.499984740745262"/>
      </font>
      <fill>
        <patternFill>
          <bgColor theme="0" tint="-0.34998626667073579"/>
        </patternFill>
      </fill>
    </dxf>
    <dxf>
      <font>
        <color theme="0" tint="-0.499984740745262"/>
      </font>
      <fill>
        <patternFill patternType="solid">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s>
  <tableStyles count="0" defaultTableStyle="TableStyleMedium2" defaultPivotStyle="PivotStyleLight16"/>
  <colors>
    <mruColors>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107672</xdr:colOff>
      <xdr:row>0</xdr:row>
      <xdr:rowOff>106212</xdr:rowOff>
    </xdr:from>
    <xdr:to>
      <xdr:col>41</xdr:col>
      <xdr:colOff>33616</xdr:colOff>
      <xdr:row>4</xdr:row>
      <xdr:rowOff>146601</xdr:rowOff>
    </xdr:to>
    <xdr:sp macro="" textlink="">
      <xdr:nvSpPr>
        <xdr:cNvPr id="6" name="矢印: 五方向 5">
          <a:extLst>
            <a:ext uri="{FF2B5EF4-FFF2-40B4-BE49-F238E27FC236}">
              <a16:creationId xmlns:a16="http://schemas.microsoft.com/office/drawing/2014/main" id="{00000000-0008-0000-0000-000006000000}"/>
            </a:ext>
          </a:extLst>
        </xdr:cNvPr>
        <xdr:cNvSpPr/>
      </xdr:nvSpPr>
      <xdr:spPr>
        <a:xfrm flipH="1">
          <a:off x="9195643" y="106212"/>
          <a:ext cx="3242885" cy="70153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印）をすべて入力いただくと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35</xdr:col>
      <xdr:colOff>82827</xdr:colOff>
      <xdr:row>4</xdr:row>
      <xdr:rowOff>381000</xdr:rowOff>
    </xdr:from>
    <xdr:to>
      <xdr:col>45</xdr:col>
      <xdr:colOff>94322</xdr:colOff>
      <xdr:row>14</xdr:row>
      <xdr:rowOff>81367</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462151" y="1042147"/>
          <a:ext cx="4157671" cy="2199279"/>
          <a:chOff x="9243392" y="1035326"/>
          <a:chExt cx="4103104" cy="2011215"/>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43392" y="1035326"/>
            <a:ext cx="4103104" cy="201121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本申込書は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137912" y="1656521"/>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34</xdr:col>
      <xdr:colOff>321378</xdr:colOff>
      <xdr:row>24</xdr:row>
      <xdr:rowOff>95276</xdr:rowOff>
    </xdr:from>
    <xdr:to>
      <xdr:col>48</xdr:col>
      <xdr:colOff>221716</xdr:colOff>
      <xdr:row>26</xdr:row>
      <xdr:rowOff>128406</xdr:rowOff>
    </xdr:to>
    <xdr:sp macro="" textlink="">
      <xdr:nvSpPr>
        <xdr:cNvPr id="7" name="矢印: 五方向 6">
          <a:extLst>
            <a:ext uri="{FF2B5EF4-FFF2-40B4-BE49-F238E27FC236}">
              <a16:creationId xmlns:a16="http://schemas.microsoft.com/office/drawing/2014/main" id="{00000000-0008-0000-0000-000007000000}"/>
            </a:ext>
          </a:extLst>
        </xdr:cNvPr>
        <xdr:cNvSpPr/>
      </xdr:nvSpPr>
      <xdr:spPr>
        <a:xfrm flipH="1">
          <a:off x="9438164" y="5701419"/>
          <a:ext cx="5261552" cy="495773"/>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延べ面積は</a:t>
          </a:r>
          <a:r>
            <a:rPr kumimoji="1" lang="ja-JP" altLang="en-US" sz="1100">
              <a:latin typeface="メイリオ" panose="020B0604030504040204" pitchFamily="50" charset="-128"/>
              <a:ea typeface="メイリオ" panose="020B0604030504040204" pitchFamily="50" charset="-128"/>
            </a:rPr>
            <a:t>申請書第二面の情報を転記します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49697</xdr:colOff>
      <xdr:row>2</xdr:row>
      <xdr:rowOff>173936</xdr:rowOff>
    </xdr:from>
    <xdr:to>
      <xdr:col>22</xdr:col>
      <xdr:colOff>149089</xdr:colOff>
      <xdr:row>4</xdr:row>
      <xdr:rowOff>41414</xdr:rowOff>
    </xdr:to>
    <xdr:sp macro="" textlink="">
      <xdr:nvSpPr>
        <xdr:cNvPr id="6" name="フローチャート: 端子 5">
          <a:extLst>
            <a:ext uri="{FF2B5EF4-FFF2-40B4-BE49-F238E27FC236}">
              <a16:creationId xmlns:a16="http://schemas.microsoft.com/office/drawing/2014/main" id="{00000000-0008-0000-0100-000006000000}"/>
            </a:ext>
          </a:extLst>
        </xdr:cNvPr>
        <xdr:cNvSpPr/>
      </xdr:nvSpPr>
      <xdr:spPr>
        <a:xfrm>
          <a:off x="3859697" y="745436"/>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24843</xdr:colOff>
      <xdr:row>0</xdr:row>
      <xdr:rowOff>0</xdr:rowOff>
    </xdr:from>
    <xdr:to>
      <xdr:col>61</xdr:col>
      <xdr:colOff>124236</xdr:colOff>
      <xdr:row>3</xdr:row>
      <xdr:rowOff>41412</xdr:rowOff>
    </xdr:to>
    <xdr:sp macro="" textlink="">
      <xdr:nvSpPr>
        <xdr:cNvPr id="2" name="矢印: 五方向 1">
          <a:extLst>
            <a:ext uri="{FF2B5EF4-FFF2-40B4-BE49-F238E27FC236}">
              <a16:creationId xmlns:a16="http://schemas.microsoft.com/office/drawing/2014/main" id="{00000000-0008-0000-0100-000002000000}"/>
            </a:ext>
          </a:extLst>
        </xdr:cNvPr>
        <xdr:cNvSpPr/>
      </xdr:nvSpPr>
      <xdr:spPr>
        <a:xfrm flipH="1">
          <a:off x="6319626" y="0"/>
          <a:ext cx="3081132" cy="61788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 bIns="3600"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40</xdr:col>
      <xdr:colOff>41900</xdr:colOff>
      <xdr:row>3</xdr:row>
      <xdr:rowOff>173448</xdr:rowOff>
    </xdr:from>
    <xdr:to>
      <xdr:col>66</xdr:col>
      <xdr:colOff>112835</xdr:colOff>
      <xdr:row>10</xdr:row>
      <xdr:rowOff>298175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7471400" y="744948"/>
          <a:ext cx="4071435" cy="1391552"/>
          <a:chOff x="7902056" y="1234193"/>
          <a:chExt cx="4085716" cy="1384469"/>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902056" y="1234193"/>
            <a:ext cx="4085716" cy="138446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791987" y="1565786"/>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39</xdr:col>
      <xdr:colOff>157368</xdr:colOff>
      <xdr:row>10</xdr:row>
      <xdr:rowOff>405847</xdr:rowOff>
    </xdr:from>
    <xdr:to>
      <xdr:col>56</xdr:col>
      <xdr:colOff>42412</xdr:colOff>
      <xdr:row>13</xdr:row>
      <xdr:rowOff>110114</xdr:rowOff>
    </xdr:to>
    <xdr:sp macro="" textlink="">
      <xdr:nvSpPr>
        <xdr:cNvPr id="11" name="矢印: 五方向 10">
          <a:extLst>
            <a:ext uri="{FF2B5EF4-FFF2-40B4-BE49-F238E27FC236}">
              <a16:creationId xmlns:a16="http://schemas.microsoft.com/office/drawing/2014/main" id="{00000000-0008-0000-0100-00000B000000}"/>
            </a:ext>
          </a:extLst>
        </xdr:cNvPr>
        <xdr:cNvSpPr/>
      </xdr:nvSpPr>
      <xdr:spPr>
        <a:xfrm flipH="1">
          <a:off x="6286498" y="2254525"/>
          <a:ext cx="2369827" cy="360250"/>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43961</xdr:colOff>
      <xdr:row>5</xdr:row>
      <xdr:rowOff>175847</xdr:rowOff>
    </xdr:from>
    <xdr:to>
      <xdr:col>22</xdr:col>
      <xdr:colOff>143353</xdr:colOff>
      <xdr:row>7</xdr:row>
      <xdr:rowOff>43325</xdr:rowOff>
    </xdr:to>
    <xdr:sp macro="" textlink="">
      <xdr:nvSpPr>
        <xdr:cNvPr id="9" name="フローチャート: 端子 8">
          <a:extLst>
            <a:ext uri="{FF2B5EF4-FFF2-40B4-BE49-F238E27FC236}">
              <a16:creationId xmlns:a16="http://schemas.microsoft.com/office/drawing/2014/main" id="{00000000-0008-0000-0200-000009000000}"/>
            </a:ext>
          </a:extLst>
        </xdr:cNvPr>
        <xdr:cNvSpPr/>
      </xdr:nvSpPr>
      <xdr:spPr>
        <a:xfrm>
          <a:off x="3853961" y="996462"/>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143467</xdr:colOff>
      <xdr:row>23</xdr:row>
      <xdr:rowOff>175666</xdr:rowOff>
    </xdr:from>
    <xdr:to>
      <xdr:col>15</xdr:col>
      <xdr:colOff>19286</xdr:colOff>
      <xdr:row>25</xdr:row>
      <xdr:rowOff>24848</xdr:rowOff>
    </xdr:to>
    <xdr:sp macro="" textlink="">
      <xdr:nvSpPr>
        <xdr:cNvPr id="10" name="フローチャート: 端子 9">
          <a:extLst>
            <a:ext uri="{FF2B5EF4-FFF2-40B4-BE49-F238E27FC236}">
              <a16:creationId xmlns:a16="http://schemas.microsoft.com/office/drawing/2014/main" id="{00000000-0008-0000-0200-00000A000000}"/>
            </a:ext>
          </a:extLst>
        </xdr:cNvPr>
        <xdr:cNvSpPr/>
      </xdr:nvSpPr>
      <xdr:spPr>
        <a:xfrm>
          <a:off x="2429467" y="4442866"/>
          <a:ext cx="447319" cy="230182"/>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13248</xdr:colOff>
      <xdr:row>3</xdr:row>
      <xdr:rowOff>20464</xdr:rowOff>
    </xdr:from>
    <xdr:to>
      <xdr:col>62</xdr:col>
      <xdr:colOff>108696</xdr:colOff>
      <xdr:row>11</xdr:row>
      <xdr:rowOff>149088</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052223" y="449089"/>
          <a:ext cx="4000698" cy="1490699"/>
          <a:chOff x="7603747" y="1234192"/>
          <a:chExt cx="4085716" cy="2004260"/>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603747"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103479" y="194579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37</xdr:col>
      <xdr:colOff>13250</xdr:colOff>
      <xdr:row>12</xdr:row>
      <xdr:rowOff>157370</xdr:rowOff>
    </xdr:from>
    <xdr:to>
      <xdr:col>51</xdr:col>
      <xdr:colOff>118612</xdr:colOff>
      <xdr:row>13</xdr:row>
      <xdr:rowOff>333746</xdr:rowOff>
    </xdr:to>
    <xdr:sp macro="" textlink="">
      <xdr:nvSpPr>
        <xdr:cNvPr id="2" name="矢印: 五方向 1">
          <a:extLst>
            <a:ext uri="{FF2B5EF4-FFF2-40B4-BE49-F238E27FC236}">
              <a16:creationId xmlns:a16="http://schemas.microsoft.com/office/drawing/2014/main" id="{00000000-0008-0000-0200-000002000000}"/>
            </a:ext>
          </a:extLst>
        </xdr:cNvPr>
        <xdr:cNvSpPr/>
      </xdr:nvSpPr>
      <xdr:spPr>
        <a:xfrm flipH="1">
          <a:off x="5970102" y="2131944"/>
          <a:ext cx="2325101" cy="36853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37</xdr:col>
      <xdr:colOff>13250</xdr:colOff>
      <xdr:row>15</xdr:row>
      <xdr:rowOff>24848</xdr:rowOff>
    </xdr:from>
    <xdr:to>
      <xdr:col>51</xdr:col>
      <xdr:colOff>118612</xdr:colOff>
      <xdr:row>16</xdr:row>
      <xdr:rowOff>192941</xdr:rowOff>
    </xdr:to>
    <xdr:sp macro="" textlink="">
      <xdr:nvSpPr>
        <xdr:cNvPr id="11" name="矢印: 五方向 10">
          <a:extLst>
            <a:ext uri="{FF2B5EF4-FFF2-40B4-BE49-F238E27FC236}">
              <a16:creationId xmlns:a16="http://schemas.microsoft.com/office/drawing/2014/main" id="{00000000-0008-0000-0200-00000B000000}"/>
            </a:ext>
          </a:extLst>
        </xdr:cNvPr>
        <xdr:cNvSpPr/>
      </xdr:nvSpPr>
      <xdr:spPr>
        <a:xfrm flipH="1">
          <a:off x="5970102" y="2668657"/>
          <a:ext cx="2325101" cy="366875"/>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85720</xdr:colOff>
      <xdr:row>8</xdr:row>
      <xdr:rowOff>19051</xdr:rowOff>
    </xdr:from>
    <xdr:to>
      <xdr:col>50</xdr:col>
      <xdr:colOff>91439</xdr:colOff>
      <xdr:row>10</xdr:row>
      <xdr:rowOff>4927</xdr:rowOff>
    </xdr:to>
    <xdr:sp macro="" textlink="">
      <xdr:nvSpPr>
        <xdr:cNvPr id="4" name="矢印: 五方向 3">
          <a:extLst>
            <a:ext uri="{FF2B5EF4-FFF2-40B4-BE49-F238E27FC236}">
              <a16:creationId xmlns:a16="http://schemas.microsoft.com/office/drawing/2014/main" id="{00000000-0008-0000-0300-000004000000}"/>
            </a:ext>
          </a:extLst>
        </xdr:cNvPr>
        <xdr:cNvSpPr/>
      </xdr:nvSpPr>
      <xdr:spPr>
        <a:xfrm flipH="1">
          <a:off x="5937880" y="1543051"/>
          <a:ext cx="244411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10</xdr:row>
      <xdr:rowOff>66676</xdr:rowOff>
    </xdr:from>
    <xdr:to>
      <xdr:col>50</xdr:col>
      <xdr:colOff>106679</xdr:colOff>
      <xdr:row>12</xdr:row>
      <xdr:rowOff>52552</xdr:rowOff>
    </xdr:to>
    <xdr:sp macro="" textlink="">
      <xdr:nvSpPr>
        <xdr:cNvPr id="5" name="矢印: 五方向 4">
          <a:extLst>
            <a:ext uri="{FF2B5EF4-FFF2-40B4-BE49-F238E27FC236}">
              <a16:creationId xmlns:a16="http://schemas.microsoft.com/office/drawing/2014/main" id="{00000000-0008-0000-0300-000005000000}"/>
            </a:ext>
          </a:extLst>
        </xdr:cNvPr>
        <xdr:cNvSpPr/>
      </xdr:nvSpPr>
      <xdr:spPr>
        <a:xfrm flipH="1">
          <a:off x="5937880" y="1971676"/>
          <a:ext cx="245935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18</xdr:row>
      <xdr:rowOff>209551</xdr:rowOff>
    </xdr:from>
    <xdr:to>
      <xdr:col>50</xdr:col>
      <xdr:colOff>114299</xdr:colOff>
      <xdr:row>20</xdr:row>
      <xdr:rowOff>147802</xdr:rowOff>
    </xdr:to>
    <xdr:sp macro="" textlink="">
      <xdr:nvSpPr>
        <xdr:cNvPr id="6" name="矢印: 五方向 5">
          <a:extLst>
            <a:ext uri="{FF2B5EF4-FFF2-40B4-BE49-F238E27FC236}">
              <a16:creationId xmlns:a16="http://schemas.microsoft.com/office/drawing/2014/main" id="{00000000-0008-0000-0300-000006000000}"/>
            </a:ext>
          </a:extLst>
        </xdr:cNvPr>
        <xdr:cNvSpPr/>
      </xdr:nvSpPr>
      <xdr:spPr>
        <a:xfrm flipH="1">
          <a:off x="5937880" y="3638551"/>
          <a:ext cx="2466979" cy="364971"/>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85719</xdr:colOff>
      <xdr:row>0</xdr:row>
      <xdr:rowOff>19051</xdr:rowOff>
    </xdr:from>
    <xdr:to>
      <xdr:col>52</xdr:col>
      <xdr:colOff>32798</xdr:colOff>
      <xdr:row>3</xdr:row>
      <xdr:rowOff>149087</xdr:rowOff>
    </xdr:to>
    <xdr:sp macro="" textlink="">
      <xdr:nvSpPr>
        <xdr:cNvPr id="2" name="矢印: 五方向 1">
          <a:extLst>
            <a:ext uri="{FF2B5EF4-FFF2-40B4-BE49-F238E27FC236}">
              <a16:creationId xmlns:a16="http://schemas.microsoft.com/office/drawing/2014/main" id="{00000000-0008-0000-0300-000002000000}"/>
            </a:ext>
          </a:extLst>
        </xdr:cNvPr>
        <xdr:cNvSpPr/>
      </xdr:nvSpPr>
      <xdr:spPr>
        <a:xfrm flipH="1">
          <a:off x="5937879" y="19051"/>
          <a:ext cx="2644559" cy="70153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53</xdr:col>
      <xdr:colOff>38100</xdr:colOff>
      <xdr:row>3</xdr:row>
      <xdr:rowOff>152400</xdr:rowOff>
    </xdr:from>
    <xdr:to>
      <xdr:col>76</xdr:col>
      <xdr:colOff>167131</xdr:colOff>
      <xdr:row>14</xdr:row>
      <xdr:rowOff>61160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48875" y="723900"/>
          <a:ext cx="4110481" cy="2004260"/>
          <a:chOff x="7213496" y="1234192"/>
          <a:chExt cx="4085716" cy="2004260"/>
        </a:xfrm>
      </xdr:grpSpPr>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180975</xdr:colOff>
          <xdr:row>12</xdr:row>
          <xdr:rowOff>180975</xdr:rowOff>
        </xdr:from>
        <xdr:to>
          <xdr:col>15</xdr:col>
          <xdr:colOff>104775</xdr:colOff>
          <xdr:row>14</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xdr:row>
          <xdr:rowOff>180975</xdr:rowOff>
        </xdr:from>
        <xdr:to>
          <xdr:col>15</xdr:col>
          <xdr:colOff>104775</xdr:colOff>
          <xdr:row>15</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180975</xdr:rowOff>
        </xdr:from>
        <xdr:to>
          <xdr:col>15</xdr:col>
          <xdr:colOff>104775</xdr:colOff>
          <xdr:row>16</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xdr:row>
          <xdr:rowOff>180975</xdr:rowOff>
        </xdr:from>
        <xdr:to>
          <xdr:col>19</xdr:col>
          <xdr:colOff>104775</xdr:colOff>
          <xdr:row>14</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13</xdr:row>
          <xdr:rowOff>180975</xdr:rowOff>
        </xdr:from>
        <xdr:to>
          <xdr:col>19</xdr:col>
          <xdr:colOff>104775</xdr:colOff>
          <xdr:row>15</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xdr:row>
          <xdr:rowOff>180975</xdr:rowOff>
        </xdr:from>
        <xdr:to>
          <xdr:col>19</xdr:col>
          <xdr:colOff>104775</xdr:colOff>
          <xdr:row>16</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145676</xdr:colOff>
      <xdr:row>2</xdr:row>
      <xdr:rowOff>33618</xdr:rowOff>
    </xdr:from>
    <xdr:to>
      <xdr:col>63</xdr:col>
      <xdr:colOff>40392</xdr:colOff>
      <xdr:row>12</xdr:row>
      <xdr:rowOff>132878</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7194176" y="414618"/>
          <a:ext cx="4038091" cy="2004260"/>
          <a:chOff x="7213496" y="1234192"/>
          <a:chExt cx="4085716" cy="2004260"/>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O72"/>
  <sheetViews>
    <sheetView showGridLines="0" tabSelected="1" view="pageBreakPreview" zoomScale="85" zoomScaleNormal="100" zoomScaleSheetLayoutView="85" zoomScalePageLayoutView="115" workbookViewId="0">
      <pane ySplit="7" topLeftCell="A8" activePane="bottomLeft" state="frozen"/>
      <selection pane="bottomLeft" activeCell="AT18" sqref="AT18"/>
    </sheetView>
  </sheetViews>
  <sheetFormatPr defaultColWidth="3.625" defaultRowHeight="15.95" customHeight="1" x14ac:dyDescent="0.15"/>
  <cols>
    <col min="1" max="1" width="1.625" style="1" customWidth="1"/>
    <col min="2" max="33" width="3.625" style="1" customWidth="1"/>
    <col min="34" max="34" width="3.75" style="1" customWidth="1"/>
    <col min="35" max="35" width="6.125" style="1" hidden="1" customWidth="1"/>
    <col min="36" max="36" width="21.375" style="1" customWidth="1"/>
    <col min="37" max="16384" width="3.625" style="1"/>
  </cols>
  <sheetData>
    <row r="1" spans="2:35" ht="15.95"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33</v>
      </c>
    </row>
    <row r="2" spans="2:35" ht="5.0999999999999996" customHeight="1" x14ac:dyDescent="0.15"/>
    <row r="3" spans="2:35" ht="26.1" customHeight="1" x14ac:dyDescent="0.15">
      <c r="B3" s="363" t="s">
        <v>26</v>
      </c>
      <c r="C3" s="364"/>
      <c r="D3" s="364"/>
      <c r="E3" s="364"/>
      <c r="F3" s="364"/>
      <c r="G3" s="364"/>
      <c r="H3" s="365"/>
      <c r="W3" s="219" t="s">
        <v>336</v>
      </c>
      <c r="X3" s="354" t="str">
        <f>IF(COUNTIF(AI6:AI72,"NG")&gt;0,"入力エラー：未入力箇所あり","")&amp;""</f>
        <v>入力エラー：未入力箇所あり</v>
      </c>
      <c r="Y3" s="354"/>
      <c r="Z3" s="354"/>
      <c r="AA3" s="354"/>
      <c r="AB3" s="354"/>
      <c r="AC3" s="354"/>
      <c r="AD3" s="354"/>
      <c r="AE3" s="354"/>
      <c r="AF3" s="354"/>
      <c r="AG3" s="354"/>
    </row>
    <row r="4" spans="2:35" ht="6" customHeight="1" x14ac:dyDescent="0.15">
      <c r="X4" s="354"/>
      <c r="Y4" s="354"/>
      <c r="Z4" s="354"/>
      <c r="AA4" s="354"/>
      <c r="AB4" s="354"/>
      <c r="AC4" s="354"/>
      <c r="AD4" s="354"/>
      <c r="AE4" s="354"/>
      <c r="AF4" s="354"/>
      <c r="AG4" s="354"/>
    </row>
    <row r="5" spans="2:35" ht="36.75" customHeight="1" x14ac:dyDescent="0.15">
      <c r="B5" s="366" t="s">
        <v>42</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row>
    <row r="6" spans="2:35" ht="25.15" customHeight="1" x14ac:dyDescent="0.15">
      <c r="B6" s="378" t="s">
        <v>252</v>
      </c>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row>
    <row r="7" spans="2:35" ht="6" customHeight="1" thickBot="1" x14ac:dyDescent="0.2"/>
    <row r="8" spans="2:35" ht="18" customHeight="1" x14ac:dyDescent="0.15">
      <c r="B8" s="383" t="s">
        <v>360</v>
      </c>
      <c r="C8" s="384"/>
      <c r="D8" s="384"/>
      <c r="E8" s="385"/>
      <c r="F8" s="12" t="s">
        <v>359</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8"/>
    </row>
    <row r="9" spans="2:35" ht="18" customHeight="1" thickBot="1" x14ac:dyDescent="0.2">
      <c r="B9" s="372"/>
      <c r="C9" s="373"/>
      <c r="D9" s="373"/>
      <c r="E9" s="374"/>
      <c r="F9" s="26" t="s">
        <v>25</v>
      </c>
      <c r="G9" s="11" t="s">
        <v>361</v>
      </c>
      <c r="H9" s="11"/>
      <c r="I9" s="11"/>
      <c r="J9" s="11"/>
      <c r="K9" s="11"/>
      <c r="L9" s="11"/>
      <c r="M9" s="11"/>
      <c r="N9" s="11"/>
      <c r="O9" s="11"/>
      <c r="P9" s="11"/>
      <c r="Q9" s="11"/>
      <c r="R9" s="11"/>
      <c r="S9" s="11"/>
      <c r="T9" s="11"/>
      <c r="U9" s="11"/>
      <c r="V9" s="11"/>
      <c r="W9" s="11"/>
      <c r="X9" s="11"/>
      <c r="Y9" s="11"/>
      <c r="Z9" s="11"/>
      <c r="AA9" s="11"/>
      <c r="AB9" s="11"/>
      <c r="AC9" s="11"/>
      <c r="AD9" s="11"/>
      <c r="AE9" s="11"/>
      <c r="AF9" s="11"/>
      <c r="AG9" s="17"/>
    </row>
    <row r="10" spans="2:35" ht="18" customHeight="1" x14ac:dyDescent="0.15">
      <c r="B10" s="383" t="s">
        <v>327</v>
      </c>
      <c r="C10" s="384"/>
      <c r="D10" s="384"/>
      <c r="E10" s="385"/>
      <c r="F10" s="28" t="s">
        <v>25</v>
      </c>
      <c r="G10" s="12" t="s">
        <v>27</v>
      </c>
      <c r="H10" s="12"/>
      <c r="I10" s="12"/>
      <c r="J10" s="12"/>
      <c r="K10" s="12"/>
      <c r="L10" s="12"/>
      <c r="M10" s="12"/>
      <c r="N10" s="12"/>
      <c r="O10" s="12"/>
      <c r="P10" s="127" t="s">
        <v>25</v>
      </c>
      <c r="Q10" s="12" t="s">
        <v>28</v>
      </c>
      <c r="R10" s="12"/>
      <c r="S10" s="12"/>
      <c r="T10" s="12"/>
      <c r="U10" s="12"/>
      <c r="V10" s="12"/>
      <c r="W10" s="12"/>
      <c r="X10" s="12"/>
      <c r="Y10" s="12"/>
      <c r="Z10" s="12"/>
      <c r="AA10" s="12"/>
      <c r="AB10" s="12"/>
      <c r="AC10" s="12"/>
      <c r="AD10" s="12"/>
      <c r="AE10" s="12"/>
      <c r="AF10" s="12"/>
      <c r="AG10" s="128"/>
      <c r="AI10" s="1" t="str">
        <f>IF(AND(F10="□",P10="□"),"NG",IF(AND(F10="■",P10="■"),"NG","OK"))</f>
        <v>NG</v>
      </c>
    </row>
    <row r="11" spans="2:35" ht="22.5" customHeight="1" x14ac:dyDescent="0.15">
      <c r="B11" s="397"/>
      <c r="C11" s="398"/>
      <c r="D11" s="398"/>
      <c r="E11" s="399"/>
      <c r="F11" s="389" t="s">
        <v>258</v>
      </c>
      <c r="G11" s="390"/>
      <c r="H11" s="390"/>
      <c r="I11" s="391"/>
      <c r="J11" s="129"/>
      <c r="K11" s="356"/>
      <c r="L11" s="356"/>
      <c r="M11" s="130" t="s">
        <v>259</v>
      </c>
      <c r="N11" s="356"/>
      <c r="O11" s="356"/>
      <c r="P11" s="356"/>
      <c r="Q11" s="117" t="s">
        <v>259</v>
      </c>
      <c r="R11" s="357"/>
      <c r="S11" s="357"/>
      <c r="T11" s="357"/>
      <c r="U11" s="357"/>
      <c r="V11" s="357"/>
      <c r="W11" s="357"/>
      <c r="X11" s="357"/>
      <c r="Y11" s="117"/>
      <c r="Z11" s="117"/>
      <c r="AA11" s="117"/>
      <c r="AB11" s="117"/>
      <c r="AC11" s="117"/>
      <c r="AD11" s="117"/>
      <c r="AE11" s="117"/>
      <c r="AF11" s="117"/>
      <c r="AG11" s="118"/>
    </row>
    <row r="12" spans="2:35" ht="18" customHeight="1" x14ac:dyDescent="0.15">
      <c r="B12" s="343" t="s">
        <v>328</v>
      </c>
      <c r="C12" s="231"/>
      <c r="D12" s="231"/>
      <c r="E12" s="367"/>
      <c r="F12" s="33" t="s">
        <v>25</v>
      </c>
      <c r="G12" s="376" t="s">
        <v>260</v>
      </c>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7"/>
      <c r="AI12" s="1" t="str">
        <f>IF(AND(F12="□",F13="□",F14="□",F15="□"),"NG",IF(AND(F12="■",F13="■",F14="■",F15="■"),"NG",IF(AND(F12="■",F13="■",F14="□",F15="□"),"NG",IF(AND(F12="■",F13="■",F14="■",F15="□"),"NG",IF(AND(F12="■",F13="□",F14="□",F15="■"),"NG",IF(AND(F12="■",F13="□",F14="■",F15="■"),"NG",IF(AND(F12="■",F13="□",F14="■",F15="■"),"NG",IF(AND(F12="■",F13="□",F14="■",F15="□"),"NG",IF(AND(F12="□",F13="■",F14="■",F15="■"),"NG",IF(AND(F12="□",F13="■",F14="■",F15="□"),"NG",IF(AND(F12="□",F13="■",F14="■",F15="■"),"NG",IF(AND(F12="□",F13="■",F14="□",F15="■"),"NG",IF(AND(F12="□",F13="□",F14="■",F15="■"),"NG",IF(AND(F12="■",F13="■",F14="□",F15="■"),"NG","OK"))))))))))))))</f>
        <v>NG</v>
      </c>
    </row>
    <row r="13" spans="2:35" ht="18" customHeight="1" x14ac:dyDescent="0.15">
      <c r="B13" s="343"/>
      <c r="C13" s="231"/>
      <c r="D13" s="231"/>
      <c r="E13" s="367"/>
      <c r="F13" s="34" t="s">
        <v>25</v>
      </c>
      <c r="G13" s="36" t="s">
        <v>43</v>
      </c>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7"/>
    </row>
    <row r="14" spans="2:35" ht="18" customHeight="1" x14ac:dyDescent="0.15">
      <c r="B14" s="343"/>
      <c r="C14" s="231"/>
      <c r="D14" s="231"/>
      <c r="E14" s="367"/>
      <c r="F14" s="34" t="s">
        <v>25</v>
      </c>
      <c r="G14" s="36" t="s">
        <v>44</v>
      </c>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7"/>
    </row>
    <row r="15" spans="2:35" ht="18" customHeight="1" thickBot="1" x14ac:dyDescent="0.2">
      <c r="B15" s="233"/>
      <c r="C15" s="224"/>
      <c r="D15" s="224"/>
      <c r="E15" s="368"/>
      <c r="F15" s="35" t="s">
        <v>25</v>
      </c>
      <c r="G15" s="38" t="s">
        <v>45</v>
      </c>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9"/>
    </row>
    <row r="16" spans="2:35" ht="18" customHeight="1" x14ac:dyDescent="0.15">
      <c r="B16" s="369" t="s">
        <v>17</v>
      </c>
      <c r="C16" s="370"/>
      <c r="D16" s="370"/>
      <c r="E16" s="371"/>
      <c r="F16" s="25" t="s">
        <v>25</v>
      </c>
      <c r="G16" s="1" t="s">
        <v>46</v>
      </c>
      <c r="W16" s="2"/>
      <c r="X16" s="2"/>
      <c r="AG16" s="16"/>
    </row>
    <row r="17" spans="2:35" ht="18" customHeight="1" thickBot="1" x14ac:dyDescent="0.2">
      <c r="B17" s="372"/>
      <c r="C17" s="373"/>
      <c r="D17" s="373"/>
      <c r="E17" s="374"/>
      <c r="F17" s="26" t="s">
        <v>25</v>
      </c>
      <c r="G17" s="11" t="s">
        <v>40</v>
      </c>
      <c r="H17" s="11"/>
      <c r="I17" s="11"/>
      <c r="J17" s="11"/>
      <c r="K17" s="11"/>
      <c r="L17" s="11"/>
      <c r="O17" s="11" t="s">
        <v>21</v>
      </c>
      <c r="P17" s="375"/>
      <c r="Q17" s="375"/>
      <c r="R17" s="375"/>
      <c r="S17" s="375"/>
      <c r="T17" s="375"/>
      <c r="U17" s="375"/>
      <c r="V17" s="375"/>
      <c r="W17" s="375"/>
      <c r="X17" s="375"/>
      <c r="Y17" s="375"/>
      <c r="Z17" s="22" t="s">
        <v>22</v>
      </c>
      <c r="AA17" s="22"/>
      <c r="AB17" s="22"/>
      <c r="AC17" s="22"/>
      <c r="AD17" s="11"/>
      <c r="AE17" s="11"/>
      <c r="AF17" s="11"/>
      <c r="AG17" s="17"/>
    </row>
    <row r="18" spans="2:35" ht="18" customHeight="1" thickBot="1" x14ac:dyDescent="0.2">
      <c r="B18" s="400" t="s">
        <v>23</v>
      </c>
      <c r="C18" s="401"/>
      <c r="D18" s="401"/>
      <c r="E18" s="402"/>
      <c r="F18" s="27" t="s">
        <v>25</v>
      </c>
      <c r="G18" s="13" t="s">
        <v>19</v>
      </c>
      <c r="H18" s="13"/>
      <c r="K18" s="13"/>
      <c r="L18" s="13"/>
      <c r="M18" s="13"/>
      <c r="N18" s="13"/>
      <c r="O18" s="13"/>
      <c r="P18" s="29" t="s">
        <v>25</v>
      </c>
      <c r="Q18" s="13" t="s">
        <v>18</v>
      </c>
      <c r="R18" s="13"/>
      <c r="S18" s="13"/>
      <c r="T18" s="13"/>
      <c r="U18" s="13"/>
      <c r="V18" s="13"/>
      <c r="W18" s="15"/>
      <c r="X18" s="15"/>
      <c r="Y18" s="29" t="s">
        <v>25</v>
      </c>
      <c r="Z18" s="13" t="s">
        <v>20</v>
      </c>
      <c r="AA18" s="13"/>
      <c r="AB18" s="13"/>
      <c r="AC18" s="13"/>
      <c r="AD18" s="13"/>
      <c r="AE18" s="13"/>
      <c r="AF18" s="13"/>
      <c r="AG18" s="14"/>
    </row>
    <row r="19" spans="2:35" ht="18" customHeight="1" x14ac:dyDescent="0.15">
      <c r="B19" s="383" t="s">
        <v>39</v>
      </c>
      <c r="C19" s="384"/>
      <c r="D19" s="384"/>
      <c r="E19" s="385"/>
      <c r="F19" s="28" t="s">
        <v>25</v>
      </c>
      <c r="G19" s="12" t="s">
        <v>41</v>
      </c>
      <c r="H19" s="12"/>
      <c r="I19" s="12"/>
      <c r="J19" s="12"/>
      <c r="K19" s="12"/>
      <c r="L19" s="12"/>
      <c r="M19" s="12"/>
      <c r="V19" s="2" t="s">
        <v>21</v>
      </c>
      <c r="W19" s="411"/>
      <c r="X19" s="411"/>
      <c r="Y19" s="411"/>
      <c r="Z19" s="411"/>
      <c r="AA19" s="411"/>
      <c r="AB19" s="411"/>
      <c r="AC19" s="411"/>
      <c r="AD19" s="411"/>
      <c r="AE19" s="411"/>
      <c r="AF19" s="411"/>
      <c r="AG19" s="40" t="s">
        <v>22</v>
      </c>
    </row>
    <row r="20" spans="2:35" ht="18" customHeight="1" thickBot="1" x14ac:dyDescent="0.2">
      <c r="B20" s="369"/>
      <c r="C20" s="370"/>
      <c r="D20" s="370"/>
      <c r="E20" s="371"/>
      <c r="F20" s="25" t="s">
        <v>2</v>
      </c>
      <c r="G20" s="1" t="s">
        <v>29</v>
      </c>
      <c r="AG20" s="16"/>
    </row>
    <row r="21" spans="2:35" ht="18" customHeight="1" x14ac:dyDescent="0.15">
      <c r="B21" s="383" t="s">
        <v>6</v>
      </c>
      <c r="C21" s="333"/>
      <c r="D21" s="333"/>
      <c r="E21" s="334"/>
      <c r="F21" s="304" t="s">
        <v>329</v>
      </c>
      <c r="G21" s="241"/>
      <c r="H21" s="241"/>
      <c r="I21" s="241"/>
      <c r="J21" s="241"/>
      <c r="K21" s="241"/>
      <c r="L21" s="241"/>
      <c r="M21" s="241"/>
      <c r="N21" s="241"/>
      <c r="O21" s="241"/>
      <c r="P21" s="241"/>
      <c r="Q21" s="241"/>
      <c r="R21" s="241"/>
      <c r="S21" s="241"/>
      <c r="T21" s="241"/>
      <c r="U21" s="242"/>
      <c r="V21" s="379" t="s">
        <v>30</v>
      </c>
      <c r="W21" s="380"/>
      <c r="X21" s="380"/>
      <c r="Y21" s="406"/>
      <c r="Z21" s="406"/>
      <c r="AA21" s="406"/>
      <c r="AB21" s="406"/>
      <c r="AC21" s="406"/>
      <c r="AD21" s="406"/>
      <c r="AE21" s="406"/>
      <c r="AF21" s="406"/>
      <c r="AG21" s="407"/>
      <c r="AI21" s="1" t="str">
        <f>IF(OR(F22="",Y22="",F24="",J24=""),"NG","OK")</f>
        <v>NG</v>
      </c>
    </row>
    <row r="22" spans="2:35" ht="32.1" customHeight="1" x14ac:dyDescent="0.15">
      <c r="B22" s="335"/>
      <c r="C22" s="336"/>
      <c r="D22" s="336"/>
      <c r="E22" s="337"/>
      <c r="F22" s="408"/>
      <c r="G22" s="409"/>
      <c r="H22" s="409"/>
      <c r="I22" s="409"/>
      <c r="J22" s="409"/>
      <c r="K22" s="409"/>
      <c r="L22" s="409"/>
      <c r="M22" s="409"/>
      <c r="N22" s="409"/>
      <c r="O22" s="409"/>
      <c r="P22" s="409"/>
      <c r="Q22" s="409"/>
      <c r="R22" s="409"/>
      <c r="S22" s="409"/>
      <c r="T22" s="409"/>
      <c r="U22" s="410"/>
      <c r="V22" s="381" t="s">
        <v>330</v>
      </c>
      <c r="W22" s="382"/>
      <c r="X22" s="382"/>
      <c r="Y22" s="395"/>
      <c r="Z22" s="395"/>
      <c r="AA22" s="395"/>
      <c r="AB22" s="395"/>
      <c r="AC22" s="395"/>
      <c r="AD22" s="395"/>
      <c r="AE22" s="395"/>
      <c r="AF22" s="395"/>
      <c r="AG22" s="396"/>
    </row>
    <row r="23" spans="2:35" ht="18" customHeight="1" x14ac:dyDescent="0.15">
      <c r="B23" s="335"/>
      <c r="C23" s="336"/>
      <c r="D23" s="336"/>
      <c r="E23" s="337"/>
      <c r="F23" s="305" t="s">
        <v>331</v>
      </c>
      <c r="G23" s="306"/>
      <c r="H23" s="306"/>
      <c r="I23" s="307"/>
      <c r="J23" s="123" t="s">
        <v>31</v>
      </c>
      <c r="K23" s="297"/>
      <c r="L23" s="297"/>
      <c r="M23" s="297"/>
      <c r="N23" s="297"/>
      <c r="O23" s="19"/>
      <c r="P23" s="412" t="s">
        <v>339</v>
      </c>
      <c r="Q23" s="412"/>
      <c r="R23" s="412"/>
      <c r="S23" s="412"/>
      <c r="T23" s="412"/>
      <c r="U23" s="412"/>
      <c r="V23" s="412"/>
      <c r="W23" s="412"/>
      <c r="X23" s="412"/>
      <c r="Y23" s="412"/>
      <c r="Z23" s="412"/>
      <c r="AA23" s="412"/>
      <c r="AB23" s="412"/>
      <c r="AC23" s="412"/>
      <c r="AD23" s="412"/>
      <c r="AE23" s="3"/>
      <c r="AF23" s="3"/>
      <c r="AG23" s="21"/>
    </row>
    <row r="24" spans="2:35" ht="32.1" customHeight="1" x14ac:dyDescent="0.15">
      <c r="B24" s="403"/>
      <c r="C24" s="404"/>
      <c r="D24" s="404"/>
      <c r="E24" s="405"/>
      <c r="F24" s="392"/>
      <c r="G24" s="393"/>
      <c r="H24" s="393"/>
      <c r="I24" s="394"/>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6"/>
    </row>
    <row r="25" spans="2:35" ht="18" customHeight="1" x14ac:dyDescent="0.15">
      <c r="B25" s="386" t="s">
        <v>345</v>
      </c>
      <c r="C25" s="387"/>
      <c r="D25" s="387"/>
      <c r="E25" s="388"/>
      <c r="F25" s="31" t="s">
        <v>25</v>
      </c>
      <c r="G25" s="3" t="s">
        <v>7</v>
      </c>
      <c r="H25" s="3"/>
      <c r="I25" s="3"/>
      <c r="J25" s="3"/>
      <c r="K25" s="3"/>
      <c r="L25" s="3"/>
      <c r="M25" s="3"/>
      <c r="N25" s="3"/>
      <c r="O25" s="3"/>
      <c r="P25" s="3"/>
      <c r="Q25" s="3"/>
      <c r="R25" s="3"/>
      <c r="S25" s="3"/>
      <c r="T25" s="3"/>
      <c r="U25" s="3"/>
      <c r="V25" s="3"/>
      <c r="W25" s="3"/>
      <c r="X25" s="3"/>
      <c r="Y25" s="3"/>
      <c r="Z25" s="3"/>
      <c r="AA25" s="3"/>
      <c r="AB25" s="3"/>
      <c r="AC25" s="3"/>
      <c r="AD25" s="3"/>
      <c r="AE25" s="3"/>
      <c r="AF25" s="3"/>
      <c r="AG25" s="21"/>
      <c r="AI25" s="1" t="str">
        <f>IF(AND(F25="□",F26="□"),"NG",IF(AND(F25="■",F26="■"),"NG","OK"))</f>
        <v>NG</v>
      </c>
    </row>
    <row r="26" spans="2:35" ht="18" customHeight="1" x14ac:dyDescent="0.15">
      <c r="B26" s="369"/>
      <c r="C26" s="370"/>
      <c r="D26" s="370"/>
      <c r="E26" s="371"/>
      <c r="F26" s="32" t="s">
        <v>25</v>
      </c>
      <c r="G26" s="3" t="s">
        <v>8</v>
      </c>
      <c r="H26" s="3"/>
      <c r="I26" s="3"/>
      <c r="J26" s="3"/>
      <c r="K26" s="328" t="s">
        <v>348</v>
      </c>
      <c r="L26" s="329"/>
      <c r="M26" s="329"/>
      <c r="N26" s="329"/>
      <c r="O26" s="329"/>
      <c r="P26" s="330"/>
      <c r="Q26" s="358" t="str">
        <f>IF('申請書 第二面 (6,7項)'!L17="", "", '申請書 第二面 (6,7項)'!L17)</f>
        <v/>
      </c>
      <c r="R26" s="358"/>
      <c r="S26" s="358"/>
      <c r="T26" s="358"/>
      <c r="U26" s="19" t="s">
        <v>32</v>
      </c>
      <c r="V26" s="19"/>
      <c r="W26" s="355" t="s">
        <v>341</v>
      </c>
      <c r="X26" s="329"/>
      <c r="Y26" s="329"/>
      <c r="Z26" s="329"/>
      <c r="AA26" s="330"/>
      <c r="AB26" s="321"/>
      <c r="AC26" s="321"/>
      <c r="AD26" s="321"/>
      <c r="AE26" s="321"/>
      <c r="AF26" s="19" t="s">
        <v>9</v>
      </c>
      <c r="AG26" s="20"/>
      <c r="AI26" s="1" t="str">
        <f>IF(AND(F26="■",AI27="未記入あり"),"NG","OK")</f>
        <v>OK</v>
      </c>
    </row>
    <row r="27" spans="2:35" ht="18" customHeight="1" x14ac:dyDescent="0.15">
      <c r="B27" s="369"/>
      <c r="C27" s="370"/>
      <c r="D27" s="370"/>
      <c r="E27" s="371"/>
      <c r="F27" s="308" t="s">
        <v>332</v>
      </c>
      <c r="G27" s="309"/>
      <c r="H27" s="309"/>
      <c r="I27" s="309"/>
      <c r="J27" s="310"/>
      <c r="K27" s="298" t="s">
        <v>340</v>
      </c>
      <c r="L27" s="299"/>
      <c r="M27" s="299"/>
      <c r="N27" s="299"/>
      <c r="O27" s="299"/>
      <c r="P27" s="300"/>
      <c r="Q27" s="314"/>
      <c r="R27" s="314"/>
      <c r="S27" s="314"/>
      <c r="T27" s="314"/>
      <c r="U27" s="117" t="s">
        <v>12</v>
      </c>
      <c r="V27" s="117"/>
      <c r="W27" s="315" t="s">
        <v>342</v>
      </c>
      <c r="X27" s="299"/>
      <c r="Y27" s="299"/>
      <c r="Z27" s="299"/>
      <c r="AA27" s="300"/>
      <c r="AB27" s="314"/>
      <c r="AC27" s="314"/>
      <c r="AD27" s="314"/>
      <c r="AE27" s="314"/>
      <c r="AF27" s="117" t="s">
        <v>12</v>
      </c>
      <c r="AG27" s="118"/>
      <c r="AI27" s="1" t="str">
        <f>IF(F26="□","OK",IF(OR(Q26="",AB26="",Q27="",AB27="",Q28=""),"未記入あり","OK"))</f>
        <v>OK</v>
      </c>
    </row>
    <row r="28" spans="2:35" s="116" customFormat="1" ht="23.1" customHeight="1" x14ac:dyDescent="0.15">
      <c r="B28" s="369"/>
      <c r="C28" s="370"/>
      <c r="D28" s="370"/>
      <c r="E28" s="371"/>
      <c r="F28" s="308"/>
      <c r="G28" s="309"/>
      <c r="H28" s="309"/>
      <c r="I28" s="309"/>
      <c r="J28" s="310"/>
      <c r="K28" s="322" t="s">
        <v>343</v>
      </c>
      <c r="L28" s="323"/>
      <c r="M28" s="323"/>
      <c r="N28" s="323"/>
      <c r="O28" s="323"/>
      <c r="P28" s="324"/>
      <c r="Q28" s="316"/>
      <c r="R28" s="317"/>
      <c r="S28" s="317"/>
      <c r="T28" s="317"/>
      <c r="U28" s="317"/>
      <c r="V28" s="317"/>
      <c r="W28" s="317"/>
      <c r="X28" s="317"/>
      <c r="Y28" s="317"/>
      <c r="Z28" s="317"/>
      <c r="AA28" s="317"/>
      <c r="AB28" s="317"/>
      <c r="AC28" s="317"/>
      <c r="AD28" s="317"/>
      <c r="AE28" s="317"/>
      <c r="AF28" s="317"/>
      <c r="AG28" s="318"/>
    </row>
    <row r="29" spans="2:35" s="116" customFormat="1" ht="23.1" customHeight="1" thickBot="1" x14ac:dyDescent="0.2">
      <c r="B29" s="372"/>
      <c r="C29" s="373"/>
      <c r="D29" s="373"/>
      <c r="E29" s="374"/>
      <c r="F29" s="311"/>
      <c r="G29" s="312"/>
      <c r="H29" s="312"/>
      <c r="I29" s="312"/>
      <c r="J29" s="313"/>
      <c r="K29" s="325" t="s">
        <v>344</v>
      </c>
      <c r="L29" s="326"/>
      <c r="M29" s="326"/>
      <c r="N29" s="326"/>
      <c r="O29" s="326"/>
      <c r="P29" s="327"/>
      <c r="Q29" s="301"/>
      <c r="R29" s="302"/>
      <c r="S29" s="302"/>
      <c r="T29" s="302"/>
      <c r="U29" s="302"/>
      <c r="V29" s="302"/>
      <c r="W29" s="302"/>
      <c r="X29" s="302"/>
      <c r="Y29" s="302"/>
      <c r="Z29" s="302"/>
      <c r="AA29" s="302"/>
      <c r="AB29" s="302"/>
      <c r="AC29" s="302"/>
      <c r="AD29" s="302"/>
      <c r="AE29" s="302"/>
      <c r="AF29" s="302"/>
      <c r="AG29" s="303"/>
      <c r="AI29" s="116" t="str">
        <f>IF(AND(Q27-AB27&lt;&gt;0,Q29=""),"NG","OK")</f>
        <v>OK</v>
      </c>
    </row>
    <row r="30" spans="2:35" ht="6" customHeight="1" x14ac:dyDescent="0.15"/>
    <row r="31" spans="2:35" ht="21" customHeight="1" thickBot="1" x14ac:dyDescent="0.2">
      <c r="B31" s="1" t="s">
        <v>230</v>
      </c>
    </row>
    <row r="32" spans="2:35" ht="24" customHeight="1" x14ac:dyDescent="0.15">
      <c r="B32" s="240" t="s">
        <v>231</v>
      </c>
      <c r="C32" s="241"/>
      <c r="D32" s="241"/>
      <c r="E32" s="241"/>
      <c r="F32" s="241"/>
      <c r="G32" s="242"/>
      <c r="H32" s="30" t="s">
        <v>25</v>
      </c>
      <c r="I32" s="238" t="s">
        <v>229</v>
      </c>
      <c r="J32" s="238"/>
      <c r="K32" s="238"/>
      <c r="L32" s="238"/>
      <c r="M32" s="238"/>
      <c r="N32" s="238"/>
      <c r="O32" s="6"/>
      <c r="P32" s="6"/>
      <c r="Q32" s="6"/>
      <c r="R32" s="6"/>
      <c r="S32" s="6"/>
      <c r="T32" s="6"/>
      <c r="U32" s="6"/>
      <c r="V32" s="6"/>
      <c r="W32" s="6"/>
      <c r="X32" s="6"/>
      <c r="Y32" s="6"/>
      <c r="Z32" s="6"/>
      <c r="AA32" s="6"/>
      <c r="AB32" s="6"/>
      <c r="AC32" s="6"/>
      <c r="AD32" s="6"/>
      <c r="AE32" s="6"/>
      <c r="AF32" s="6"/>
      <c r="AG32" s="7"/>
    </row>
    <row r="33" spans="2:35" ht="19.5" customHeight="1" x14ac:dyDescent="0.15">
      <c r="B33" s="9"/>
      <c r="F33" s="243" t="s">
        <v>355</v>
      </c>
      <c r="G33" s="244"/>
      <c r="H33" s="244"/>
      <c r="I33" s="245"/>
      <c r="J33" s="246"/>
      <c r="K33" s="246"/>
      <c r="L33" s="246"/>
      <c r="M33" s="246"/>
      <c r="N33" s="246"/>
      <c r="O33" s="246"/>
      <c r="P33" s="246"/>
      <c r="Q33" s="246"/>
      <c r="R33" s="246"/>
      <c r="S33" s="246"/>
      <c r="T33" s="246"/>
      <c r="U33" s="247"/>
      <c r="V33" s="243" t="s">
        <v>33</v>
      </c>
      <c r="W33" s="244"/>
      <c r="X33" s="255"/>
      <c r="Y33" s="245"/>
      <c r="Z33" s="246"/>
      <c r="AA33" s="246"/>
      <c r="AB33" s="246"/>
      <c r="AC33" s="246"/>
      <c r="AD33" s="246"/>
      <c r="AE33" s="246"/>
      <c r="AF33" s="246"/>
      <c r="AG33" s="248"/>
      <c r="AI33" s="1" t="str">
        <f>IF(AND(I33="",Y34=""),"NG",IF(OR(J35="",F36="",I36="",Y35=""),"NG","OK"))</f>
        <v>NG</v>
      </c>
    </row>
    <row r="34" spans="2:35" ht="19.5" customHeight="1" x14ac:dyDescent="0.15">
      <c r="B34" s="9"/>
      <c r="F34" s="234" t="s">
        <v>15</v>
      </c>
      <c r="G34" s="235"/>
      <c r="H34" s="236"/>
      <c r="I34" s="331"/>
      <c r="J34" s="289"/>
      <c r="K34" s="289"/>
      <c r="L34" s="289"/>
      <c r="M34" s="289"/>
      <c r="N34" s="289"/>
      <c r="O34" s="289"/>
      <c r="P34" s="289"/>
      <c r="Q34" s="289"/>
      <c r="R34" s="289"/>
      <c r="S34" s="289"/>
      <c r="T34" s="289"/>
      <c r="U34" s="296"/>
      <c r="V34" s="234" t="s">
        <v>333</v>
      </c>
      <c r="W34" s="235"/>
      <c r="X34" s="236"/>
      <c r="Y34" s="331"/>
      <c r="Z34" s="289"/>
      <c r="AA34" s="289"/>
      <c r="AB34" s="289"/>
      <c r="AC34" s="289"/>
      <c r="AD34" s="289"/>
      <c r="AE34" s="289"/>
      <c r="AF34" s="289"/>
      <c r="AG34" s="290"/>
    </row>
    <row r="35" spans="2:35" ht="17.100000000000001" customHeight="1" x14ac:dyDescent="0.15">
      <c r="B35" s="9"/>
      <c r="F35" s="234" t="s">
        <v>335</v>
      </c>
      <c r="G35" s="235"/>
      <c r="H35" s="236"/>
      <c r="I35" s="123" t="s">
        <v>31</v>
      </c>
      <c r="J35" s="297"/>
      <c r="K35" s="297"/>
      <c r="L35" s="297"/>
      <c r="M35" s="297"/>
      <c r="V35" s="234" t="s">
        <v>334</v>
      </c>
      <c r="W35" s="235"/>
      <c r="X35" s="236"/>
      <c r="Y35" s="346"/>
      <c r="Z35" s="291"/>
      <c r="AA35" s="291"/>
      <c r="AB35" s="291"/>
      <c r="AC35" s="291"/>
      <c r="AD35" s="291"/>
      <c r="AE35" s="291"/>
      <c r="AF35" s="291"/>
      <c r="AG35" s="292"/>
    </row>
    <row r="36" spans="2:35" ht="30" customHeight="1" x14ac:dyDescent="0.15">
      <c r="B36" s="9"/>
      <c r="F36" s="276"/>
      <c r="G36" s="277"/>
      <c r="H36" s="341"/>
      <c r="I36" s="283"/>
      <c r="J36" s="283"/>
      <c r="K36" s="283"/>
      <c r="L36" s="283"/>
      <c r="M36" s="283"/>
      <c r="N36" s="283"/>
      <c r="O36" s="283"/>
      <c r="P36" s="283"/>
      <c r="Q36" s="283"/>
      <c r="R36" s="283"/>
      <c r="S36" s="283"/>
      <c r="T36" s="283"/>
      <c r="U36" s="284"/>
      <c r="V36" s="119"/>
      <c r="W36" s="120"/>
      <c r="X36" s="120"/>
      <c r="Y36" s="347"/>
      <c r="Z36" s="347"/>
      <c r="AA36" s="347"/>
      <c r="AB36" s="347"/>
      <c r="AC36" s="347"/>
      <c r="AD36" s="347"/>
      <c r="AE36" s="347"/>
      <c r="AF36" s="347"/>
      <c r="AG36" s="348"/>
    </row>
    <row r="37" spans="2:35" ht="19.5" customHeight="1" x14ac:dyDescent="0.15">
      <c r="B37" s="343" t="s">
        <v>232</v>
      </c>
      <c r="C37" s="231"/>
      <c r="D37" s="231"/>
      <c r="E37" s="231"/>
      <c r="F37" s="230" t="s">
        <v>52</v>
      </c>
      <c r="G37" s="231"/>
      <c r="H37" s="232"/>
      <c r="I37" s="359"/>
      <c r="J37" s="359"/>
      <c r="K37" s="359"/>
      <c r="L37" s="359"/>
      <c r="M37" s="359"/>
      <c r="N37" s="359"/>
      <c r="O37" s="359"/>
      <c r="P37" s="359"/>
      <c r="Q37" s="359"/>
      <c r="R37" s="359"/>
      <c r="S37" s="359"/>
      <c r="T37" s="359"/>
      <c r="U37" s="360"/>
      <c r="V37" s="121"/>
      <c r="W37" s="111"/>
      <c r="X37" s="111"/>
      <c r="Y37" s="344"/>
      <c r="Z37" s="344"/>
      <c r="AA37" s="344"/>
      <c r="AB37" s="344"/>
      <c r="AC37" s="344"/>
      <c r="AD37" s="344"/>
      <c r="AE37" s="344"/>
      <c r="AF37" s="344"/>
      <c r="AG37" s="345"/>
    </row>
    <row r="38" spans="2:35" ht="19.5" customHeight="1" thickBot="1" x14ac:dyDescent="0.2">
      <c r="B38" s="233" t="s">
        <v>244</v>
      </c>
      <c r="C38" s="224"/>
      <c r="D38" s="224"/>
      <c r="E38" s="224"/>
      <c r="F38" s="223" t="s">
        <v>52</v>
      </c>
      <c r="G38" s="224"/>
      <c r="H38" s="225"/>
      <c r="I38" s="226"/>
      <c r="J38" s="226"/>
      <c r="K38" s="226"/>
      <c r="L38" s="226"/>
      <c r="M38" s="226"/>
      <c r="N38" s="226"/>
      <c r="O38" s="226"/>
      <c r="P38" s="226"/>
      <c r="Q38" s="226"/>
      <c r="R38" s="226"/>
      <c r="S38" s="226"/>
      <c r="T38" s="226"/>
      <c r="U38" s="227"/>
      <c r="V38" s="108"/>
      <c r="W38" s="109"/>
      <c r="X38" s="109"/>
      <c r="Y38" s="228"/>
      <c r="Z38" s="228"/>
      <c r="AA38" s="228"/>
      <c r="AB38" s="228"/>
      <c r="AC38" s="228"/>
      <c r="AD38" s="228"/>
      <c r="AE38" s="228"/>
      <c r="AF38" s="228"/>
      <c r="AG38" s="229"/>
    </row>
    <row r="39" spans="2:35" ht="8.25" customHeight="1" x14ac:dyDescent="0.15">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row>
    <row r="40" spans="2:35" ht="20.25" customHeight="1" thickBot="1" x14ac:dyDescent="0.2">
      <c r="B40" s="1" t="s">
        <v>13</v>
      </c>
    </row>
    <row r="41" spans="2:35" ht="24" customHeight="1" x14ac:dyDescent="0.15">
      <c r="B41" s="240" t="s">
        <v>356</v>
      </c>
      <c r="C41" s="241"/>
      <c r="D41" s="241"/>
      <c r="E41" s="241"/>
      <c r="F41" s="241"/>
      <c r="G41" s="242"/>
      <c r="H41" s="237" t="s">
        <v>257</v>
      </c>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9"/>
    </row>
    <row r="42" spans="2:35" ht="19.5" customHeight="1" x14ac:dyDescent="0.15">
      <c r="B42" s="9"/>
      <c r="F42" s="243" t="s">
        <v>355</v>
      </c>
      <c r="G42" s="244"/>
      <c r="H42" s="244"/>
      <c r="I42" s="245"/>
      <c r="J42" s="246"/>
      <c r="K42" s="246"/>
      <c r="L42" s="246"/>
      <c r="M42" s="246"/>
      <c r="N42" s="246"/>
      <c r="O42" s="246"/>
      <c r="P42" s="246"/>
      <c r="Q42" s="246"/>
      <c r="R42" s="246"/>
      <c r="S42" s="246"/>
      <c r="T42" s="246"/>
      <c r="U42" s="247"/>
      <c r="V42" s="243" t="s">
        <v>33</v>
      </c>
      <c r="W42" s="244"/>
      <c r="X42" s="255"/>
      <c r="Y42" s="245"/>
      <c r="Z42" s="246"/>
      <c r="AA42" s="246"/>
      <c r="AB42" s="246"/>
      <c r="AC42" s="246"/>
      <c r="AD42" s="246"/>
      <c r="AE42" s="246"/>
      <c r="AF42" s="246"/>
      <c r="AG42" s="248"/>
      <c r="AI42" s="1" t="str">
        <f>IF(AND(I42="",Y43=""),"NG",IF(OR(J44="",F45="",I45="",Y44=""),"NG","OK"))</f>
        <v>NG</v>
      </c>
    </row>
    <row r="43" spans="2:35" ht="19.5" customHeight="1" x14ac:dyDescent="0.15">
      <c r="B43" s="9"/>
      <c r="F43" s="234" t="s">
        <v>15</v>
      </c>
      <c r="G43" s="235"/>
      <c r="H43" s="236"/>
      <c r="I43" s="331"/>
      <c r="J43" s="289"/>
      <c r="K43" s="289"/>
      <c r="L43" s="289"/>
      <c r="M43" s="289"/>
      <c r="N43" s="289"/>
      <c r="O43" s="289"/>
      <c r="P43" s="289"/>
      <c r="Q43" s="289"/>
      <c r="R43" s="289"/>
      <c r="S43" s="289"/>
      <c r="T43" s="289"/>
      <c r="U43" s="296"/>
      <c r="V43" s="234" t="s">
        <v>333</v>
      </c>
      <c r="W43" s="235"/>
      <c r="X43" s="236"/>
      <c r="Y43" s="331"/>
      <c r="Z43" s="289"/>
      <c r="AA43" s="289"/>
      <c r="AB43" s="289"/>
      <c r="AC43" s="289"/>
      <c r="AD43" s="289"/>
      <c r="AE43" s="289"/>
      <c r="AF43" s="289"/>
      <c r="AG43" s="290"/>
    </row>
    <row r="44" spans="2:35" ht="16.5" customHeight="1" x14ac:dyDescent="0.15">
      <c r="B44" s="9"/>
      <c r="F44" s="234" t="s">
        <v>335</v>
      </c>
      <c r="G44" s="235"/>
      <c r="H44" s="236"/>
      <c r="I44" s="123" t="s">
        <v>34</v>
      </c>
      <c r="J44" s="297"/>
      <c r="K44" s="297"/>
      <c r="L44" s="297"/>
      <c r="M44" s="297"/>
      <c r="V44" s="234" t="s">
        <v>334</v>
      </c>
      <c r="W44" s="235"/>
      <c r="X44" s="236"/>
      <c r="Y44" s="349"/>
      <c r="Z44" s="287"/>
      <c r="AA44" s="287"/>
      <c r="AB44" s="287"/>
      <c r="AC44" s="287"/>
      <c r="AD44" s="287"/>
      <c r="AE44" s="287"/>
      <c r="AF44" s="287"/>
      <c r="AG44" s="288"/>
    </row>
    <row r="45" spans="2:35" ht="16.5" customHeight="1" x14ac:dyDescent="0.15">
      <c r="B45" s="9"/>
      <c r="F45" s="276"/>
      <c r="G45" s="277"/>
      <c r="H45" s="277"/>
      <c r="I45" s="361"/>
      <c r="J45" s="283"/>
      <c r="K45" s="283"/>
      <c r="L45" s="283"/>
      <c r="M45" s="283"/>
      <c r="N45" s="283"/>
      <c r="O45" s="283"/>
      <c r="P45" s="283"/>
      <c r="Q45" s="283"/>
      <c r="R45" s="283"/>
      <c r="S45" s="283"/>
      <c r="T45" s="283"/>
      <c r="U45" s="284"/>
      <c r="V45" s="234" t="s">
        <v>35</v>
      </c>
      <c r="W45" s="235"/>
      <c r="X45" s="236"/>
      <c r="Y45" s="346"/>
      <c r="Z45" s="291"/>
      <c r="AA45" s="291"/>
      <c r="AB45" s="291"/>
      <c r="AC45" s="291"/>
      <c r="AD45" s="291"/>
      <c r="AE45" s="291"/>
      <c r="AF45" s="291"/>
      <c r="AG45" s="292"/>
    </row>
    <row r="46" spans="2:35" ht="16.5" customHeight="1" thickBot="1" x14ac:dyDescent="0.2">
      <c r="B46" s="10"/>
      <c r="C46" s="11"/>
      <c r="D46" s="11"/>
      <c r="E46" s="11"/>
      <c r="F46" s="278"/>
      <c r="G46" s="279"/>
      <c r="H46" s="279"/>
      <c r="I46" s="362"/>
      <c r="J46" s="285"/>
      <c r="K46" s="285"/>
      <c r="L46" s="285"/>
      <c r="M46" s="285"/>
      <c r="N46" s="285"/>
      <c r="O46" s="285"/>
      <c r="P46" s="285"/>
      <c r="Q46" s="285"/>
      <c r="R46" s="285"/>
      <c r="S46" s="285"/>
      <c r="T46" s="285"/>
      <c r="U46" s="286"/>
      <c r="V46" s="273" t="s">
        <v>36</v>
      </c>
      <c r="W46" s="274"/>
      <c r="X46" s="275"/>
      <c r="Y46" s="353"/>
      <c r="Z46" s="281"/>
      <c r="AA46" s="281"/>
      <c r="AB46" s="281"/>
      <c r="AC46" s="281"/>
      <c r="AD46" s="281"/>
      <c r="AE46" s="281"/>
      <c r="AF46" s="281"/>
      <c r="AG46" s="282"/>
    </row>
    <row r="47" spans="2:35" ht="24" customHeight="1" x14ac:dyDescent="0.15">
      <c r="B47" s="240" t="s">
        <v>357</v>
      </c>
      <c r="C47" s="241"/>
      <c r="D47" s="241"/>
      <c r="E47" s="241"/>
      <c r="F47" s="241"/>
      <c r="G47" s="242"/>
      <c r="H47" s="5"/>
      <c r="I47" s="30" t="s">
        <v>25</v>
      </c>
      <c r="J47" s="6" t="s">
        <v>146</v>
      </c>
      <c r="K47" s="6"/>
      <c r="L47" s="6"/>
      <c r="M47" s="6"/>
      <c r="N47" s="6"/>
      <c r="O47" s="6"/>
      <c r="P47" s="350" t="s">
        <v>24</v>
      </c>
      <c r="Q47" s="351"/>
      <c r="R47" s="351"/>
      <c r="S47" s="351"/>
      <c r="T47" s="351"/>
      <c r="U47" s="351"/>
      <c r="V47" s="351"/>
      <c r="W47" s="351"/>
      <c r="X47" s="351"/>
      <c r="Y47" s="351"/>
      <c r="Z47" s="351"/>
      <c r="AA47" s="351"/>
      <c r="AB47" s="351"/>
      <c r="AC47" s="351"/>
      <c r="AD47" s="351"/>
      <c r="AE47" s="351"/>
      <c r="AF47" s="351"/>
      <c r="AG47" s="352"/>
    </row>
    <row r="48" spans="2:35" ht="19.5" customHeight="1" x14ac:dyDescent="0.15">
      <c r="B48" s="8"/>
      <c r="F48" s="243" t="s">
        <v>355</v>
      </c>
      <c r="G48" s="244"/>
      <c r="H48" s="255"/>
      <c r="I48" s="246"/>
      <c r="J48" s="246"/>
      <c r="K48" s="246"/>
      <c r="L48" s="246"/>
      <c r="M48" s="246"/>
      <c r="N48" s="246"/>
      <c r="O48" s="246"/>
      <c r="P48" s="246"/>
      <c r="Q48" s="246"/>
      <c r="R48" s="246"/>
      <c r="S48" s="246"/>
      <c r="T48" s="246"/>
      <c r="U48" s="247"/>
      <c r="V48" s="243" t="s">
        <v>33</v>
      </c>
      <c r="W48" s="244"/>
      <c r="X48" s="255"/>
      <c r="Y48" s="246"/>
      <c r="Z48" s="246"/>
      <c r="AA48" s="246"/>
      <c r="AB48" s="246"/>
      <c r="AC48" s="246"/>
      <c r="AD48" s="246"/>
      <c r="AE48" s="246"/>
      <c r="AF48" s="246"/>
      <c r="AG48" s="248"/>
      <c r="AI48" s="1" t="str">
        <f>IF(I47="□","OK",IF(AND(I48="",Y49=""),"NG",IF(OR(J50="",F51="",I51="",Y50=""),"NG","OK")))</f>
        <v>OK</v>
      </c>
    </row>
    <row r="49" spans="2:41" ht="19.5" customHeight="1" x14ac:dyDescent="0.15">
      <c r="B49" s="9"/>
      <c r="F49" s="234" t="s">
        <v>15</v>
      </c>
      <c r="G49" s="235"/>
      <c r="H49" s="236"/>
      <c r="I49" s="289"/>
      <c r="J49" s="289"/>
      <c r="K49" s="289"/>
      <c r="L49" s="289"/>
      <c r="M49" s="289"/>
      <c r="N49" s="289"/>
      <c r="O49" s="289"/>
      <c r="P49" s="289"/>
      <c r="Q49" s="289"/>
      <c r="R49" s="289"/>
      <c r="S49" s="289"/>
      <c r="T49" s="289"/>
      <c r="U49" s="296"/>
      <c r="V49" s="234" t="s">
        <v>333</v>
      </c>
      <c r="W49" s="235"/>
      <c r="X49" s="236"/>
      <c r="Y49" s="289"/>
      <c r="Z49" s="289"/>
      <c r="AA49" s="289"/>
      <c r="AB49" s="289"/>
      <c r="AC49" s="289"/>
      <c r="AD49" s="289"/>
      <c r="AE49" s="289"/>
      <c r="AF49" s="289"/>
      <c r="AG49" s="290"/>
    </row>
    <row r="50" spans="2:41" ht="16.5" customHeight="1" x14ac:dyDescent="0.15">
      <c r="B50" s="9"/>
      <c r="F50" s="234" t="s">
        <v>335</v>
      </c>
      <c r="G50" s="235"/>
      <c r="H50" s="236"/>
      <c r="I50" s="2" t="s">
        <v>37</v>
      </c>
      <c r="J50" s="297"/>
      <c r="K50" s="297"/>
      <c r="L50" s="297"/>
      <c r="M50" s="297"/>
      <c r="V50" s="234" t="s">
        <v>334</v>
      </c>
      <c r="W50" s="235"/>
      <c r="X50" s="236"/>
      <c r="Y50" s="349"/>
      <c r="Z50" s="287"/>
      <c r="AA50" s="287"/>
      <c r="AB50" s="287"/>
      <c r="AC50" s="287"/>
      <c r="AD50" s="287"/>
      <c r="AE50" s="287"/>
      <c r="AF50" s="287"/>
      <c r="AG50" s="288"/>
    </row>
    <row r="51" spans="2:41" ht="16.5" customHeight="1" x14ac:dyDescent="0.15">
      <c r="B51" s="9"/>
      <c r="F51" s="276"/>
      <c r="G51" s="277"/>
      <c r="H51" s="341"/>
      <c r="I51" s="283"/>
      <c r="J51" s="283"/>
      <c r="K51" s="283"/>
      <c r="L51" s="283"/>
      <c r="M51" s="283"/>
      <c r="N51" s="283"/>
      <c r="O51" s="283"/>
      <c r="P51" s="283"/>
      <c r="Q51" s="283"/>
      <c r="R51" s="283"/>
      <c r="S51" s="283"/>
      <c r="T51" s="283"/>
      <c r="U51" s="284"/>
      <c r="V51" s="234" t="s">
        <v>35</v>
      </c>
      <c r="W51" s="235"/>
      <c r="X51" s="236"/>
      <c r="Y51" s="346"/>
      <c r="Z51" s="291"/>
      <c r="AA51" s="291"/>
      <c r="AB51" s="291"/>
      <c r="AC51" s="291"/>
      <c r="AD51" s="291"/>
      <c r="AE51" s="291"/>
      <c r="AF51" s="291"/>
      <c r="AG51" s="292"/>
    </row>
    <row r="52" spans="2:41" ht="16.5" customHeight="1" thickBot="1" x14ac:dyDescent="0.2">
      <c r="B52" s="10"/>
      <c r="C52" s="11"/>
      <c r="D52" s="11"/>
      <c r="E52" s="11"/>
      <c r="F52" s="278"/>
      <c r="G52" s="279"/>
      <c r="H52" s="342"/>
      <c r="I52" s="285"/>
      <c r="J52" s="285"/>
      <c r="K52" s="285"/>
      <c r="L52" s="285"/>
      <c r="M52" s="285"/>
      <c r="N52" s="285"/>
      <c r="O52" s="285"/>
      <c r="P52" s="285"/>
      <c r="Q52" s="285"/>
      <c r="R52" s="285"/>
      <c r="S52" s="285"/>
      <c r="T52" s="285"/>
      <c r="U52" s="286"/>
      <c r="V52" s="273" t="s">
        <v>36</v>
      </c>
      <c r="W52" s="274"/>
      <c r="X52" s="275"/>
      <c r="Y52" s="353"/>
      <c r="Z52" s="281"/>
      <c r="AA52" s="281"/>
      <c r="AB52" s="281"/>
      <c r="AC52" s="281"/>
      <c r="AD52" s="281"/>
      <c r="AE52" s="281"/>
      <c r="AF52" s="281"/>
      <c r="AG52" s="282"/>
    </row>
    <row r="53" spans="2:41" ht="5.0999999999999996" customHeight="1" thickBot="1" x14ac:dyDescent="0.2"/>
    <row r="54" spans="2:41" ht="16.5" customHeight="1" x14ac:dyDescent="0.15">
      <c r="B54" s="332" t="s">
        <v>346</v>
      </c>
      <c r="C54" s="333"/>
      <c r="D54" s="333"/>
      <c r="E54" s="333"/>
      <c r="F54" s="333"/>
      <c r="G54" s="334"/>
      <c r="H54" s="18"/>
      <c r="I54" s="339" t="s">
        <v>240</v>
      </c>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40"/>
    </row>
    <row r="55" spans="2:41" ht="18.75" customHeight="1" x14ac:dyDescent="0.15">
      <c r="B55" s="335"/>
      <c r="C55" s="336"/>
      <c r="D55" s="336"/>
      <c r="E55" s="336"/>
      <c r="F55" s="336"/>
      <c r="G55" s="337"/>
      <c r="H55" s="4"/>
      <c r="I55" s="338"/>
      <c r="J55" s="338"/>
      <c r="K55" s="338"/>
      <c r="L55" s="338"/>
      <c r="M55" s="338"/>
      <c r="N55" s="338"/>
      <c r="O55" s="338"/>
      <c r="P55" s="110"/>
      <c r="W55" s="221"/>
      <c r="AG55" s="16"/>
      <c r="AI55" s="1" t="str">
        <f>IF(I55="","NG",IF((I55&lt;&gt;"その他"),"OK",IF(AND(I56="",Y57=""),"NG",IF(OR(J58="",F59="",I59="",Y58=""),"NG","OK"))))</f>
        <v>NG</v>
      </c>
    </row>
    <row r="56" spans="2:41" ht="19.5" customHeight="1" x14ac:dyDescent="0.15">
      <c r="B56" s="258" t="s">
        <v>241</v>
      </c>
      <c r="C56" s="259"/>
      <c r="D56" s="259"/>
      <c r="E56" s="260"/>
      <c r="F56" s="243" t="s">
        <v>355</v>
      </c>
      <c r="G56" s="244"/>
      <c r="H56" s="255"/>
      <c r="I56" s="246"/>
      <c r="J56" s="246"/>
      <c r="K56" s="246"/>
      <c r="L56" s="246"/>
      <c r="M56" s="246"/>
      <c r="N56" s="246"/>
      <c r="O56" s="246"/>
      <c r="P56" s="246"/>
      <c r="Q56" s="246"/>
      <c r="R56" s="246"/>
      <c r="S56" s="246"/>
      <c r="T56" s="246"/>
      <c r="U56" s="247"/>
      <c r="V56" s="243" t="s">
        <v>33</v>
      </c>
      <c r="W56" s="244"/>
      <c r="X56" s="255"/>
      <c r="Y56" s="246"/>
      <c r="Z56" s="246"/>
      <c r="AA56" s="246"/>
      <c r="AB56" s="246"/>
      <c r="AC56" s="246"/>
      <c r="AD56" s="246"/>
      <c r="AE56" s="246"/>
      <c r="AF56" s="246"/>
      <c r="AG56" s="248"/>
    </row>
    <row r="57" spans="2:41" ht="19.5" customHeight="1" x14ac:dyDescent="0.15">
      <c r="B57" s="261"/>
      <c r="C57" s="262"/>
      <c r="D57" s="262"/>
      <c r="E57" s="263"/>
      <c r="F57" s="234" t="s">
        <v>15</v>
      </c>
      <c r="G57" s="235"/>
      <c r="H57" s="236"/>
      <c r="I57" s="319"/>
      <c r="J57" s="319"/>
      <c r="K57" s="319"/>
      <c r="L57" s="319"/>
      <c r="M57" s="319"/>
      <c r="N57" s="319"/>
      <c r="O57" s="319"/>
      <c r="P57" s="319"/>
      <c r="Q57" s="319"/>
      <c r="R57" s="319"/>
      <c r="S57" s="319"/>
      <c r="T57" s="319"/>
      <c r="U57" s="320"/>
      <c r="V57" s="234" t="s">
        <v>333</v>
      </c>
      <c r="W57" s="235"/>
      <c r="X57" s="236"/>
      <c r="Y57" s="289"/>
      <c r="Z57" s="289"/>
      <c r="AA57" s="289"/>
      <c r="AB57" s="289"/>
      <c r="AC57" s="289"/>
      <c r="AD57" s="289"/>
      <c r="AE57" s="289"/>
      <c r="AF57" s="289"/>
      <c r="AG57" s="290"/>
    </row>
    <row r="58" spans="2:41" ht="16.5" customHeight="1" x14ac:dyDescent="0.15">
      <c r="B58" s="261"/>
      <c r="C58" s="262"/>
      <c r="D58" s="262"/>
      <c r="E58" s="263"/>
      <c r="F58" s="234" t="s">
        <v>335</v>
      </c>
      <c r="G58" s="235"/>
      <c r="H58" s="236"/>
      <c r="I58" s="2" t="s">
        <v>38</v>
      </c>
      <c r="J58" s="297"/>
      <c r="K58" s="297"/>
      <c r="L58" s="297"/>
      <c r="M58" s="297"/>
      <c r="V58" s="234" t="s">
        <v>334</v>
      </c>
      <c r="W58" s="235"/>
      <c r="X58" s="236"/>
      <c r="Y58" s="291"/>
      <c r="Z58" s="291"/>
      <c r="AA58" s="291"/>
      <c r="AB58" s="291"/>
      <c r="AC58" s="291"/>
      <c r="AD58" s="291"/>
      <c r="AE58" s="291"/>
      <c r="AF58" s="291"/>
      <c r="AG58" s="292"/>
    </row>
    <row r="59" spans="2:41" ht="16.5" customHeight="1" x14ac:dyDescent="0.15">
      <c r="B59" s="261"/>
      <c r="C59" s="262"/>
      <c r="D59" s="262"/>
      <c r="E59" s="263"/>
      <c r="F59" s="276"/>
      <c r="G59" s="277"/>
      <c r="H59" s="277"/>
      <c r="I59" s="283"/>
      <c r="J59" s="283"/>
      <c r="K59" s="283"/>
      <c r="L59" s="283"/>
      <c r="M59" s="283"/>
      <c r="N59" s="283"/>
      <c r="O59" s="283"/>
      <c r="P59" s="283"/>
      <c r="Q59" s="283"/>
      <c r="R59" s="283"/>
      <c r="S59" s="283"/>
      <c r="T59" s="283"/>
      <c r="U59" s="284"/>
      <c r="V59" s="234" t="s">
        <v>35</v>
      </c>
      <c r="W59" s="235"/>
      <c r="X59" s="236"/>
      <c r="Y59" s="291"/>
      <c r="Z59" s="291"/>
      <c r="AA59" s="291"/>
      <c r="AB59" s="291"/>
      <c r="AC59" s="291"/>
      <c r="AD59" s="291"/>
      <c r="AE59" s="291"/>
      <c r="AF59" s="291"/>
      <c r="AG59" s="292"/>
    </row>
    <row r="60" spans="2:41" ht="16.5" customHeight="1" thickBot="1" x14ac:dyDescent="0.2">
      <c r="B60" s="264"/>
      <c r="C60" s="265"/>
      <c r="D60" s="265"/>
      <c r="E60" s="266"/>
      <c r="F60" s="278"/>
      <c r="G60" s="279"/>
      <c r="H60" s="279"/>
      <c r="I60" s="285"/>
      <c r="J60" s="285"/>
      <c r="K60" s="285"/>
      <c r="L60" s="285"/>
      <c r="M60" s="285"/>
      <c r="N60" s="285"/>
      <c r="O60" s="285"/>
      <c r="P60" s="285"/>
      <c r="Q60" s="285"/>
      <c r="R60" s="285"/>
      <c r="S60" s="285"/>
      <c r="T60" s="285"/>
      <c r="U60" s="286"/>
      <c r="V60" s="273" t="s">
        <v>36</v>
      </c>
      <c r="W60" s="274"/>
      <c r="X60" s="275"/>
      <c r="Y60" s="280"/>
      <c r="Z60" s="281"/>
      <c r="AA60" s="281"/>
      <c r="AB60" s="281"/>
      <c r="AC60" s="281"/>
      <c r="AD60" s="281"/>
      <c r="AE60" s="281"/>
      <c r="AF60" s="281"/>
      <c r="AG60" s="282"/>
    </row>
    <row r="61" spans="2:41" ht="5.0999999999999996" customHeight="1" thickBot="1" x14ac:dyDescent="0.2"/>
    <row r="62" spans="2:41" ht="24" customHeight="1" x14ac:dyDescent="0.15">
      <c r="B62" s="240" t="s">
        <v>347</v>
      </c>
      <c r="C62" s="241"/>
      <c r="D62" s="241"/>
      <c r="E62" s="241"/>
      <c r="F62" s="241"/>
      <c r="G62" s="242"/>
      <c r="H62" s="24"/>
      <c r="I62" s="30" t="s">
        <v>25</v>
      </c>
      <c r="J62" s="6" t="s">
        <v>14</v>
      </c>
      <c r="K62" s="222"/>
      <c r="L62" s="222"/>
      <c r="M62" s="222"/>
      <c r="N62" s="222"/>
      <c r="O62" s="222"/>
      <c r="P62" s="30" t="s">
        <v>25</v>
      </c>
      <c r="Q62" s="6" t="s">
        <v>1</v>
      </c>
      <c r="R62" s="6"/>
      <c r="S62" s="6"/>
      <c r="T62" s="6"/>
      <c r="U62" s="6"/>
      <c r="V62" s="6"/>
      <c r="W62" s="30" t="s">
        <v>25</v>
      </c>
      <c r="X62" s="6" t="s">
        <v>353</v>
      </c>
      <c r="Y62" s="6"/>
      <c r="Z62" s="6"/>
      <c r="AA62" s="6"/>
      <c r="AB62" s="6"/>
      <c r="AC62" s="6"/>
      <c r="AD62" s="6"/>
      <c r="AE62" s="6"/>
      <c r="AF62" s="6"/>
      <c r="AG62" s="7"/>
      <c r="AI62" s="1" t="str">
        <f>IF(AND(OR($I$62="■",$P$62="■"),$W$62&lt;&gt;"■"),"OK",IF(AND(I63="",Y64=""),"NG",IF(OR(J65="",F66="",I66="",Y65=""),"NG","OK")))</f>
        <v>NG</v>
      </c>
      <c r="AO62" s="220"/>
    </row>
    <row r="63" spans="2:41" ht="19.5" customHeight="1" x14ac:dyDescent="0.15">
      <c r="B63" s="258" t="s">
        <v>241</v>
      </c>
      <c r="C63" s="259"/>
      <c r="D63" s="259"/>
      <c r="E63" s="260"/>
      <c r="F63" s="243" t="s">
        <v>355</v>
      </c>
      <c r="G63" s="244"/>
      <c r="H63" s="255"/>
      <c r="I63" s="246"/>
      <c r="J63" s="246"/>
      <c r="K63" s="246"/>
      <c r="L63" s="246"/>
      <c r="M63" s="246"/>
      <c r="N63" s="246"/>
      <c r="O63" s="246"/>
      <c r="P63" s="246"/>
      <c r="Q63" s="246"/>
      <c r="R63" s="246"/>
      <c r="S63" s="246"/>
      <c r="T63" s="246"/>
      <c r="U63" s="247"/>
      <c r="V63" s="243" t="s">
        <v>33</v>
      </c>
      <c r="W63" s="244"/>
      <c r="X63" s="255"/>
      <c r="Y63" s="246"/>
      <c r="Z63" s="246"/>
      <c r="AA63" s="246"/>
      <c r="AB63" s="246"/>
      <c r="AC63" s="246"/>
      <c r="AD63" s="246"/>
      <c r="AE63" s="246"/>
      <c r="AF63" s="246"/>
      <c r="AG63" s="248"/>
    </row>
    <row r="64" spans="2:41" ht="19.5" customHeight="1" x14ac:dyDescent="0.15">
      <c r="B64" s="261"/>
      <c r="C64" s="262"/>
      <c r="D64" s="262"/>
      <c r="E64" s="263"/>
      <c r="F64" s="234" t="s">
        <v>15</v>
      </c>
      <c r="G64" s="235"/>
      <c r="H64" s="236"/>
      <c r="I64" s="289"/>
      <c r="J64" s="289"/>
      <c r="K64" s="289"/>
      <c r="L64" s="289"/>
      <c r="M64" s="289"/>
      <c r="N64" s="289"/>
      <c r="O64" s="289"/>
      <c r="P64" s="289"/>
      <c r="Q64" s="289"/>
      <c r="R64" s="289"/>
      <c r="S64" s="289"/>
      <c r="T64" s="289"/>
      <c r="U64" s="296"/>
      <c r="V64" s="234" t="s">
        <v>333</v>
      </c>
      <c r="W64" s="235"/>
      <c r="X64" s="236"/>
      <c r="Y64" s="289"/>
      <c r="Z64" s="289"/>
      <c r="AA64" s="289"/>
      <c r="AB64" s="289"/>
      <c r="AC64" s="289"/>
      <c r="AD64" s="289"/>
      <c r="AE64" s="289"/>
      <c r="AF64" s="289"/>
      <c r="AG64" s="290"/>
    </row>
    <row r="65" spans="2:35" ht="16.5" customHeight="1" x14ac:dyDescent="0.15">
      <c r="B65" s="261"/>
      <c r="C65" s="262"/>
      <c r="D65" s="262"/>
      <c r="E65" s="263"/>
      <c r="F65" s="234" t="s">
        <v>335</v>
      </c>
      <c r="G65" s="235"/>
      <c r="H65" s="236"/>
      <c r="I65" s="2" t="s">
        <v>31</v>
      </c>
      <c r="J65" s="295"/>
      <c r="K65" s="295"/>
      <c r="L65" s="295"/>
      <c r="M65" s="295"/>
      <c r="V65" s="234" t="s">
        <v>334</v>
      </c>
      <c r="W65" s="235"/>
      <c r="X65" s="236"/>
      <c r="Y65" s="287"/>
      <c r="Z65" s="287"/>
      <c r="AA65" s="287"/>
      <c r="AB65" s="287"/>
      <c r="AC65" s="287"/>
      <c r="AD65" s="287"/>
      <c r="AE65" s="287"/>
      <c r="AF65" s="287"/>
      <c r="AG65" s="288"/>
    </row>
    <row r="66" spans="2:35" ht="16.5" customHeight="1" x14ac:dyDescent="0.15">
      <c r="B66" s="261"/>
      <c r="C66" s="262"/>
      <c r="D66" s="262"/>
      <c r="E66" s="263"/>
      <c r="F66" s="276"/>
      <c r="G66" s="277"/>
      <c r="H66" s="277"/>
      <c r="I66" s="283"/>
      <c r="J66" s="283"/>
      <c r="K66" s="283"/>
      <c r="L66" s="283"/>
      <c r="M66" s="283"/>
      <c r="N66" s="283"/>
      <c r="O66" s="283"/>
      <c r="P66" s="283"/>
      <c r="Q66" s="283"/>
      <c r="R66" s="283"/>
      <c r="S66" s="283"/>
      <c r="T66" s="283"/>
      <c r="U66" s="284"/>
      <c r="V66" s="234" t="s">
        <v>35</v>
      </c>
      <c r="W66" s="235"/>
      <c r="X66" s="236"/>
      <c r="Y66" s="287"/>
      <c r="Z66" s="287"/>
      <c r="AA66" s="287"/>
      <c r="AB66" s="287"/>
      <c r="AC66" s="287"/>
      <c r="AD66" s="287"/>
      <c r="AE66" s="287"/>
      <c r="AF66" s="287"/>
      <c r="AG66" s="288"/>
    </row>
    <row r="67" spans="2:35" ht="16.5" customHeight="1" thickBot="1" x14ac:dyDescent="0.2">
      <c r="B67" s="264"/>
      <c r="C67" s="265"/>
      <c r="D67" s="265"/>
      <c r="E67" s="266"/>
      <c r="F67" s="278"/>
      <c r="G67" s="279"/>
      <c r="H67" s="279"/>
      <c r="I67" s="285"/>
      <c r="J67" s="285"/>
      <c r="K67" s="285"/>
      <c r="L67" s="285"/>
      <c r="M67" s="285"/>
      <c r="N67" s="285"/>
      <c r="O67" s="285"/>
      <c r="P67" s="285"/>
      <c r="Q67" s="285"/>
      <c r="R67" s="285"/>
      <c r="S67" s="285"/>
      <c r="T67" s="285"/>
      <c r="U67" s="286"/>
      <c r="V67" s="273" t="s">
        <v>36</v>
      </c>
      <c r="W67" s="274"/>
      <c r="X67" s="275"/>
      <c r="Y67" s="280"/>
      <c r="Z67" s="281"/>
      <c r="AA67" s="281"/>
      <c r="AB67" s="281"/>
      <c r="AC67" s="281"/>
      <c r="AD67" s="281"/>
      <c r="AE67" s="281"/>
      <c r="AF67" s="281"/>
      <c r="AG67" s="282"/>
    </row>
    <row r="68" spans="2:35" ht="24" customHeight="1" x14ac:dyDescent="0.15">
      <c r="B68" s="240" t="s">
        <v>358</v>
      </c>
      <c r="C68" s="241"/>
      <c r="D68" s="241"/>
      <c r="E68" s="241"/>
      <c r="F68" s="241"/>
      <c r="G68" s="242"/>
      <c r="H68" s="12"/>
      <c r="I68" s="30" t="s">
        <v>25</v>
      </c>
      <c r="J68" s="6" t="s">
        <v>354</v>
      </c>
      <c r="K68" s="222"/>
      <c r="L68" s="222"/>
      <c r="M68" s="222"/>
      <c r="N68" s="222"/>
      <c r="O68" s="222"/>
      <c r="P68" s="30" t="s">
        <v>25</v>
      </c>
      <c r="Q68" s="6" t="s">
        <v>353</v>
      </c>
      <c r="R68" s="6"/>
      <c r="S68" s="6"/>
      <c r="T68" s="6"/>
      <c r="U68" s="6"/>
      <c r="V68" s="6"/>
      <c r="W68" s="6"/>
      <c r="X68" s="6"/>
      <c r="Y68" s="6"/>
      <c r="Z68" s="6"/>
      <c r="AA68" s="6"/>
      <c r="AB68" s="6"/>
      <c r="AC68" s="6"/>
      <c r="AD68" s="6"/>
      <c r="AE68" s="6"/>
      <c r="AF68" s="6"/>
      <c r="AG68" s="7"/>
    </row>
    <row r="69" spans="2:35" ht="19.5" customHeight="1" x14ac:dyDescent="0.15">
      <c r="B69" s="267" t="s">
        <v>337</v>
      </c>
      <c r="C69" s="268"/>
      <c r="D69" s="268"/>
      <c r="E69" s="269"/>
      <c r="F69" s="243" t="s">
        <v>355</v>
      </c>
      <c r="G69" s="244"/>
      <c r="H69" s="255"/>
      <c r="I69" s="256"/>
      <c r="J69" s="256"/>
      <c r="K69" s="256"/>
      <c r="L69" s="256"/>
      <c r="M69" s="256"/>
      <c r="N69" s="256"/>
      <c r="O69" s="256"/>
      <c r="P69" s="256"/>
      <c r="Q69" s="256"/>
      <c r="R69" s="256"/>
      <c r="S69" s="256"/>
      <c r="T69" s="256"/>
      <c r="U69" s="257"/>
      <c r="V69" s="243" t="s">
        <v>33</v>
      </c>
      <c r="W69" s="244"/>
      <c r="X69" s="255"/>
      <c r="Y69" s="246"/>
      <c r="Z69" s="246"/>
      <c r="AA69" s="246"/>
      <c r="AB69" s="246"/>
      <c r="AC69" s="246"/>
      <c r="AD69" s="246"/>
      <c r="AE69" s="246"/>
      <c r="AF69" s="246"/>
      <c r="AG69" s="248"/>
      <c r="AI69" s="1" t="str">
        <f>IF(I68="■","OK",IF(OR(Y70=""),"NG","OK"))</f>
        <v>NG</v>
      </c>
    </row>
    <row r="70" spans="2:35" ht="19.5" customHeight="1" thickBot="1" x14ac:dyDescent="0.2">
      <c r="B70" s="270"/>
      <c r="C70" s="271"/>
      <c r="D70" s="271"/>
      <c r="E70" s="272"/>
      <c r="F70" s="273" t="s">
        <v>15</v>
      </c>
      <c r="G70" s="274"/>
      <c r="H70" s="275"/>
      <c r="I70" s="293"/>
      <c r="J70" s="293"/>
      <c r="K70" s="293"/>
      <c r="L70" s="293"/>
      <c r="M70" s="293"/>
      <c r="N70" s="293"/>
      <c r="O70" s="293"/>
      <c r="P70" s="293"/>
      <c r="Q70" s="293"/>
      <c r="R70" s="293"/>
      <c r="S70" s="293"/>
      <c r="T70" s="293"/>
      <c r="U70" s="294"/>
      <c r="V70" s="273" t="s">
        <v>333</v>
      </c>
      <c r="W70" s="274"/>
      <c r="X70" s="275"/>
      <c r="Y70" s="281"/>
      <c r="Z70" s="281"/>
      <c r="AA70" s="281"/>
      <c r="AB70" s="281"/>
      <c r="AC70" s="281"/>
      <c r="AD70" s="281"/>
      <c r="AE70" s="281"/>
      <c r="AF70" s="281"/>
      <c r="AG70" s="282"/>
    </row>
    <row r="71" spans="2:35" ht="32.1" customHeight="1" thickBot="1" x14ac:dyDescent="0.2">
      <c r="B71" s="249" t="s">
        <v>16</v>
      </c>
      <c r="C71" s="250"/>
      <c r="D71" s="250"/>
      <c r="E71" s="251"/>
      <c r="F71" s="252"/>
      <c r="G71" s="253"/>
      <c r="H71" s="253"/>
      <c r="I71" s="253"/>
      <c r="J71" s="253"/>
      <c r="K71" s="253"/>
      <c r="L71" s="253"/>
      <c r="M71" s="253"/>
      <c r="N71" s="253"/>
      <c r="O71" s="253"/>
      <c r="P71" s="253"/>
      <c r="Q71" s="254"/>
      <c r="R71" s="23" t="s">
        <v>338</v>
      </c>
    </row>
    <row r="72" spans="2:35" ht="12" customHeight="1" x14ac:dyDescent="0.15"/>
  </sheetData>
  <sheetProtection algorithmName="SHA-512" hashValue="Fy+rKRhvrMJ7eg9qv0/Nfn1b6d/YS0plM7zLHHtAXoKeLTtzvX/ALhtbjCiETHfQ+KToY7piOsswDIBPVzn5IQ==" saltValue="UkVN2a9E42ou9PqLvM7qIQ==" spinCount="100000" sheet="1" objects="1" scenarios="1"/>
  <dataConsolidate/>
  <mergeCells count="162">
    <mergeCell ref="B25:E29"/>
    <mergeCell ref="F11:I11"/>
    <mergeCell ref="F24:I24"/>
    <mergeCell ref="J24:AG24"/>
    <mergeCell ref="B10:E11"/>
    <mergeCell ref="B18:E18"/>
    <mergeCell ref="B19:E20"/>
    <mergeCell ref="B21:E24"/>
    <mergeCell ref="Y21:AG21"/>
    <mergeCell ref="F22:U22"/>
    <mergeCell ref="Y22:AG22"/>
    <mergeCell ref="W19:AF19"/>
    <mergeCell ref="P23:AD23"/>
    <mergeCell ref="B3:H3"/>
    <mergeCell ref="B5:AG5"/>
    <mergeCell ref="B12:E15"/>
    <mergeCell ref="B16:E17"/>
    <mergeCell ref="P17:Y17"/>
    <mergeCell ref="G12:AG12"/>
    <mergeCell ref="B6:AG6"/>
    <mergeCell ref="V21:X21"/>
    <mergeCell ref="V22:X22"/>
    <mergeCell ref="B8:E9"/>
    <mergeCell ref="Y51:AG51"/>
    <mergeCell ref="Y52:AG52"/>
    <mergeCell ref="Y49:AG49"/>
    <mergeCell ref="I49:U49"/>
    <mergeCell ref="Y50:AG50"/>
    <mergeCell ref="V50:X50"/>
    <mergeCell ref="V52:X52"/>
    <mergeCell ref="I51:U52"/>
    <mergeCell ref="X3:AG4"/>
    <mergeCell ref="W26:AA26"/>
    <mergeCell ref="K11:L11"/>
    <mergeCell ref="N11:P11"/>
    <mergeCell ref="R11:X11"/>
    <mergeCell ref="V46:X46"/>
    <mergeCell ref="V48:X48"/>
    <mergeCell ref="Q26:T26"/>
    <mergeCell ref="I37:U37"/>
    <mergeCell ref="Y45:AG45"/>
    <mergeCell ref="V45:X45"/>
    <mergeCell ref="I45:U46"/>
    <mergeCell ref="B54:G55"/>
    <mergeCell ref="I55:O55"/>
    <mergeCell ref="I54:AG54"/>
    <mergeCell ref="F49:H49"/>
    <mergeCell ref="F50:H50"/>
    <mergeCell ref="F51:H52"/>
    <mergeCell ref="B37:E37"/>
    <mergeCell ref="Y37:AG37"/>
    <mergeCell ref="Y35:AG35"/>
    <mergeCell ref="F36:H36"/>
    <mergeCell ref="I36:U36"/>
    <mergeCell ref="Y36:AG36"/>
    <mergeCell ref="F44:H44"/>
    <mergeCell ref="Y43:AG43"/>
    <mergeCell ref="Y44:AG44"/>
    <mergeCell ref="V42:X42"/>
    <mergeCell ref="V43:X43"/>
    <mergeCell ref="J44:M44"/>
    <mergeCell ref="V44:X44"/>
    <mergeCell ref="B47:G47"/>
    <mergeCell ref="P47:AG47"/>
    <mergeCell ref="F45:H46"/>
    <mergeCell ref="Y46:AG46"/>
    <mergeCell ref="I43:U43"/>
    <mergeCell ref="F34:H34"/>
    <mergeCell ref="F35:H35"/>
    <mergeCell ref="F33:H33"/>
    <mergeCell ref="Y33:AG33"/>
    <mergeCell ref="AB26:AE26"/>
    <mergeCell ref="I32:N32"/>
    <mergeCell ref="K28:P28"/>
    <mergeCell ref="K29:P29"/>
    <mergeCell ref="K26:P26"/>
    <mergeCell ref="I34:U34"/>
    <mergeCell ref="V34:X34"/>
    <mergeCell ref="V35:X35"/>
    <mergeCell ref="I33:U33"/>
    <mergeCell ref="J35:M35"/>
    <mergeCell ref="V33:X33"/>
    <mergeCell ref="Y34:AG34"/>
    <mergeCell ref="V66:X66"/>
    <mergeCell ref="V67:X67"/>
    <mergeCell ref="J50:M50"/>
    <mergeCell ref="K27:P27"/>
    <mergeCell ref="Q29:AG29"/>
    <mergeCell ref="F21:U21"/>
    <mergeCell ref="K23:N23"/>
    <mergeCell ref="F23:I23"/>
    <mergeCell ref="B32:G32"/>
    <mergeCell ref="F27:J29"/>
    <mergeCell ref="Q27:T27"/>
    <mergeCell ref="AB27:AE27"/>
    <mergeCell ref="W27:AA27"/>
    <mergeCell ref="Q28:AG28"/>
    <mergeCell ref="Y57:AG57"/>
    <mergeCell ref="I57:U57"/>
    <mergeCell ref="F48:H48"/>
    <mergeCell ref="I48:U48"/>
    <mergeCell ref="Y48:AG48"/>
    <mergeCell ref="V49:X49"/>
    <mergeCell ref="V51:X51"/>
    <mergeCell ref="Y56:AG56"/>
    <mergeCell ref="V57:X57"/>
    <mergeCell ref="V56:X56"/>
    <mergeCell ref="Y60:AG60"/>
    <mergeCell ref="I59:U60"/>
    <mergeCell ref="V58:X58"/>
    <mergeCell ref="V59:X59"/>
    <mergeCell ref="V60:X60"/>
    <mergeCell ref="V63:X63"/>
    <mergeCell ref="Y69:AG69"/>
    <mergeCell ref="Y70:AG70"/>
    <mergeCell ref="Y65:AG65"/>
    <mergeCell ref="Y66:AG66"/>
    <mergeCell ref="Y67:AG67"/>
    <mergeCell ref="I66:U67"/>
    <mergeCell ref="V65:X65"/>
    <mergeCell ref="Y63:AG63"/>
    <mergeCell ref="Y64:AG64"/>
    <mergeCell ref="Y58:AG58"/>
    <mergeCell ref="Y59:AG59"/>
    <mergeCell ref="V69:X69"/>
    <mergeCell ref="V70:X70"/>
    <mergeCell ref="I70:U70"/>
    <mergeCell ref="J65:M65"/>
    <mergeCell ref="V64:X64"/>
    <mergeCell ref="I64:U64"/>
    <mergeCell ref="J58:M58"/>
    <mergeCell ref="B71:E71"/>
    <mergeCell ref="F71:Q71"/>
    <mergeCell ref="F69:H69"/>
    <mergeCell ref="I69:U69"/>
    <mergeCell ref="B62:G62"/>
    <mergeCell ref="B56:E60"/>
    <mergeCell ref="F63:H63"/>
    <mergeCell ref="I63:U63"/>
    <mergeCell ref="F57:H57"/>
    <mergeCell ref="F56:H56"/>
    <mergeCell ref="I56:U56"/>
    <mergeCell ref="F64:H64"/>
    <mergeCell ref="F65:H65"/>
    <mergeCell ref="B63:E67"/>
    <mergeCell ref="B69:E70"/>
    <mergeCell ref="F70:H70"/>
    <mergeCell ref="F59:H60"/>
    <mergeCell ref="F58:H58"/>
    <mergeCell ref="B68:G68"/>
    <mergeCell ref="F66:H67"/>
    <mergeCell ref="F38:H38"/>
    <mergeCell ref="I38:U38"/>
    <mergeCell ref="Y38:AG38"/>
    <mergeCell ref="F37:H37"/>
    <mergeCell ref="B38:E38"/>
    <mergeCell ref="F43:H43"/>
    <mergeCell ref="H41:AG41"/>
    <mergeCell ref="B41:G41"/>
    <mergeCell ref="F42:H42"/>
    <mergeCell ref="I42:U42"/>
    <mergeCell ref="Y42:AG42"/>
  </mergeCells>
  <phoneticPr fontId="2"/>
  <conditionalFormatting sqref="B48:AG52">
    <cfRule type="expression" dxfId="12" priority="16" stopIfTrue="1">
      <formula>$I$47="□"</formula>
    </cfRule>
  </conditionalFormatting>
  <conditionalFormatting sqref="B37:AG38">
    <cfRule type="expression" dxfId="11" priority="15">
      <formula>$H$32="□"</formula>
    </cfRule>
  </conditionalFormatting>
  <conditionalFormatting sqref="K26:AG29">
    <cfRule type="expression" dxfId="10" priority="14">
      <formula>$F$26="□"</formula>
    </cfRule>
  </conditionalFormatting>
  <conditionalFormatting sqref="B56:AG60">
    <cfRule type="expression" dxfId="9" priority="11">
      <formula>$I$55&lt;&gt;"その他"</formula>
    </cfRule>
  </conditionalFormatting>
  <conditionalFormatting sqref="F11:AG11">
    <cfRule type="expression" dxfId="8" priority="10">
      <formula>$P$10="□"</formula>
    </cfRule>
  </conditionalFormatting>
  <conditionalFormatting sqref="X3:AG4">
    <cfRule type="containsText" dxfId="7" priority="9" operator="containsText" text="入力エラー">
      <formula>NOT(ISERROR(SEARCH("入力エラー",X3)))</formula>
    </cfRule>
  </conditionalFormatting>
  <conditionalFormatting sqref="B69:AG70">
    <cfRule type="expression" dxfId="6" priority="4">
      <formula>OR($I$68="■", $P$68="□")</formula>
    </cfRule>
  </conditionalFormatting>
  <conditionalFormatting sqref="B63:AG67">
    <cfRule type="expression" dxfId="5" priority="2">
      <formula>OR($I$62="■", $P$62="■", $W$62="□")</formula>
    </cfRule>
  </conditionalFormatting>
  <dataValidations count="7">
    <dataValidation type="list" allowBlank="1" showInputMessage="1" showErrorMessage="1" prompt="取得済の評価書等が、_x000a_適用基準で選択する_x000a_①～④の基準を満たす_x000a_場合のみ選択します。" sqref="W19:AF19" xr:uid="{00000000-0002-0000-0000-000000000000}">
      <formula1>"(新築)設計住宅性能評価,(新築)長期使用構造等確認,(既存)建設住宅性能評価,低炭素建築物認定の技術的審査,性能向上計画認定の技術的審査,BELS"</formula1>
    </dataValidation>
    <dataValidation type="list" allowBlank="1" showInputMessage="1" showErrorMessage="1" sqref="I47 F12:F18 H32 F20 P18 F25:F26 Y18 I68 P68 I62 P62 W62 P10 F9:F10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xr:uid="{00000000-0002-0000-0000-000001000000}">
      <formula1>"□,■"</formula1>
    </dataValidation>
    <dataValidation type="list" allowBlank="1" showInputMessage="1" showErrorMessage="1" prompt="取得済の評価書等が、_x000a_適用基準で選択する_x000a_①～④の基準を満たす_x000a_場合のみ選択します。_x000a_" sqref="F19" xr:uid="{00000000-0002-0000-0000-000002000000}">
      <formula1>"□,■"</formula1>
    </dataValidation>
    <dataValidation type="list" allowBlank="1" showInputMessage="1" showErrorMessage="1" sqref="F24:I24 F45 F51 F59 F36 F66" xr:uid="{00000000-0002-0000-0000-000003000000}">
      <formula1>都道府県リスト</formula1>
    </dataValidation>
    <dataValidation allowBlank="1" showInputMessage="1" showErrorMessage="1" error="5桁の整数を入力してください。" sqref="R11:X11" xr:uid="{124960D4-7B4F-4BF9-A640-B55141765BF6}"/>
    <dataValidation type="whole" allowBlank="1" showInputMessage="1" showErrorMessage="1" error="２桁の整数を入力してください。" promptTitle="2桁の整数で入力してください" sqref="N11:P11" xr:uid="{3A7A05C5-C85B-4ACF-B289-2AC7D708EDE0}">
      <formula1>15</formula1>
      <formula2>30</formula2>
    </dataValidation>
    <dataValidation type="whole" allowBlank="1" showInputMessage="1" showErrorMessage="1" error="１（一戸建て住宅）または２（共同住宅等）のいずれかを入力してください。" sqref="K11:L11" xr:uid="{35A12D2A-98C3-4616-8E44-3B514DE49AFE}">
      <formula1>1</formula1>
      <formula2>3</formula2>
    </dataValidation>
  </dataValidations>
  <pageMargins left="0.39370078740157483" right="0.39370078740157483" top="0.39370078740157483" bottom="0.39370078740157483" header="0.31496062992125984" footer="0.31496062992125984"/>
  <pageSetup paperSize="9" scale="84" fitToHeight="0" orientation="portrait" blackAndWhite="1" horizontalDpi="300" verticalDpi="300" r:id="rId1"/>
  <headerFooter alignWithMargins="0">
    <oddFooter>&amp;LＨＰ住-884-4　（Ver.20260401）&amp;RCopyright 2022-2026 Houseplus Corporation</oddFooter>
  </headerFooter>
  <rowBreaks count="1" manualBreakCount="1">
    <brk id="53" min="1" max="32"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MAST!$B$2:$B$5</xm:f>
          </x14:formula1>
          <xm:sqref>I58 I55:O55 I65</xm:sqref>
        </x14:dataValidation>
        <x14:dataValidation type="list" allowBlank="1" showInputMessage="1" showErrorMessage="1" xr:uid="{574D2AF8-1777-41E2-9385-A60FF6734776}">
          <x14:formula1>
            <xm:f>MAST!$C$2:$C$4</xm:f>
          </x14:formula1>
          <xm:sqref>K68:O68 K62:O62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4AE6-CE54-4E56-B5A7-159B806CA201}">
  <sheetPr codeName="Sheet2">
    <pageSetUpPr fitToPage="1"/>
  </sheetPr>
  <dimension ref="A1:BC55"/>
  <sheetViews>
    <sheetView showGridLines="0" view="pageBreakPreview" zoomScaleNormal="100" zoomScaleSheetLayoutView="100" workbookViewId="0">
      <selection activeCell="BD5" sqref="BD5"/>
    </sheetView>
  </sheetViews>
  <sheetFormatPr defaultColWidth="1.875" defaultRowHeight="11.25" customHeight="1" x14ac:dyDescent="0.15"/>
  <cols>
    <col min="1" max="35" width="2.5" style="68" customWidth="1"/>
    <col min="36" max="36" width="6.75" style="68" hidden="1" customWidth="1"/>
    <col min="37" max="46" width="2.5" style="68" customWidth="1"/>
    <col min="47" max="16384" width="1.875" style="68"/>
  </cols>
  <sheetData>
    <row r="1" spans="1:55" ht="15" customHeight="1" x14ac:dyDescent="0.15">
      <c r="B1" s="68" t="s">
        <v>185</v>
      </c>
      <c r="O1" s="435" t="str">
        <f>IF('申込書（既存）'!P10="■","使用不可
（本申請書は新規申請用です）","")</f>
        <v/>
      </c>
      <c r="P1" s="435"/>
      <c r="Q1" s="435"/>
      <c r="R1" s="435"/>
      <c r="S1" s="435"/>
      <c r="T1" s="435"/>
      <c r="U1" s="435"/>
      <c r="V1" s="435"/>
      <c r="W1" s="435"/>
      <c r="X1" s="435"/>
      <c r="Y1" s="432" t="str">
        <f>IF(COUNTIF(AJ5:AJ49,"NG")&gt;0,"入力エラー：未入力箇所あり","")&amp;""</f>
        <v>入力エラー：未入力箇所あり</v>
      </c>
      <c r="Z1" s="432"/>
      <c r="AA1" s="432"/>
      <c r="AB1" s="432"/>
      <c r="AC1" s="432"/>
      <c r="AD1" s="432"/>
      <c r="AE1" s="432"/>
      <c r="AF1" s="432"/>
      <c r="AG1" s="432"/>
      <c r="AH1" s="432"/>
    </row>
    <row r="2" spans="1:55" ht="15" customHeight="1" x14ac:dyDescent="0.15">
      <c r="O2" s="435"/>
      <c r="P2" s="435"/>
      <c r="Q2" s="435"/>
      <c r="R2" s="435"/>
      <c r="S2" s="435"/>
      <c r="T2" s="435"/>
      <c r="U2" s="435"/>
      <c r="V2" s="435"/>
      <c r="W2" s="435"/>
      <c r="X2" s="435"/>
      <c r="Y2" s="432"/>
      <c r="Z2" s="432"/>
      <c r="AA2" s="432"/>
      <c r="AB2" s="432"/>
      <c r="AC2" s="432"/>
      <c r="AD2" s="432"/>
      <c r="AE2" s="432"/>
      <c r="AF2" s="432"/>
      <c r="AG2" s="432"/>
      <c r="AH2" s="432"/>
    </row>
    <row r="3" spans="1:55" ht="15" customHeight="1" x14ac:dyDescent="0.15">
      <c r="A3" s="413" t="s">
        <v>186</v>
      </c>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row>
    <row r="4" spans="1:55" ht="15" customHeight="1" x14ac:dyDescent="0.15">
      <c r="J4" s="68" t="s">
        <v>21</v>
      </c>
      <c r="K4" s="68" t="s">
        <v>187</v>
      </c>
      <c r="N4" s="68" t="s">
        <v>188</v>
      </c>
      <c r="O4" s="68" t="s">
        <v>189</v>
      </c>
      <c r="T4" s="68" t="s">
        <v>188</v>
      </c>
      <c r="U4" s="68" t="s">
        <v>190</v>
      </c>
    </row>
    <row r="5" spans="1:55" ht="15" customHeight="1" x14ac:dyDescent="0.15">
      <c r="A5" s="413" t="s">
        <v>191</v>
      </c>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row>
    <row r="6" spans="1:55" ht="9.75" customHeight="1" x14ac:dyDescent="0.15">
      <c r="A6" s="413"/>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row>
    <row r="7" spans="1:55" ht="15" customHeight="1" x14ac:dyDescent="0.15">
      <c r="Y7" s="433"/>
      <c r="Z7" s="433"/>
      <c r="AA7" s="433"/>
      <c r="AB7" s="68" t="s">
        <v>3</v>
      </c>
      <c r="AC7" s="434"/>
      <c r="AD7" s="434"/>
      <c r="AE7" s="68" t="s">
        <v>192</v>
      </c>
      <c r="AF7" s="434"/>
      <c r="AG7" s="434"/>
      <c r="AH7" s="68" t="s">
        <v>5</v>
      </c>
      <c r="AJ7" s="131" t="str">
        <f>IF(OR(Y7="",AC7="",AF7=""),"NG","OK")</f>
        <v>NG</v>
      </c>
    </row>
    <row r="8" spans="1:55" ht="15" customHeight="1" x14ac:dyDescent="0.15">
      <c r="BC8" s="68" t="s">
        <v>193</v>
      </c>
    </row>
    <row r="9" spans="1:55" ht="15" customHeight="1" x14ac:dyDescent="0.15">
      <c r="D9" s="68" t="s">
        <v>194</v>
      </c>
    </row>
    <row r="10" spans="1:55" ht="15" customHeight="1" x14ac:dyDescent="0.15">
      <c r="AA10" s="98"/>
      <c r="AB10" s="98" t="s">
        <v>326</v>
      </c>
      <c r="AC10" s="98"/>
      <c r="AD10" s="98" t="s">
        <v>326</v>
      </c>
      <c r="AE10" s="98"/>
      <c r="AF10" s="98"/>
      <c r="AG10" s="98"/>
      <c r="AH10" s="98"/>
    </row>
    <row r="11" spans="1:55" ht="33" customHeight="1" x14ac:dyDescent="0.15">
      <c r="P11" s="415" t="s">
        <v>233</v>
      </c>
      <c r="Q11" s="415"/>
      <c r="R11" s="415"/>
      <c r="S11" s="415"/>
      <c r="T11" s="415"/>
      <c r="U11" s="415"/>
      <c r="V11" s="415"/>
      <c r="W11" s="415"/>
      <c r="X11" s="416" t="str">
        <f>IF('申込書（既存）'!F36="","",'申込書（既存）'!F36&amp;'申込書（既存）'!I36)</f>
        <v/>
      </c>
      <c r="Y11" s="416"/>
      <c r="Z11" s="416"/>
      <c r="AA11" s="416"/>
      <c r="AB11" s="416"/>
      <c r="AC11" s="416"/>
      <c r="AD11" s="416"/>
      <c r="AE11" s="416"/>
      <c r="AF11" s="416"/>
      <c r="AG11" s="416"/>
      <c r="AH11" s="416"/>
    </row>
    <row r="12" spans="1:55" ht="3" customHeight="1" x14ac:dyDescent="0.15"/>
    <row r="13" spans="1:55" ht="15.95" customHeight="1" x14ac:dyDescent="0.15">
      <c r="P13" s="415" t="s">
        <v>195</v>
      </c>
      <c r="Q13" s="417"/>
      <c r="R13" s="417"/>
      <c r="S13" s="417"/>
      <c r="T13" s="417"/>
      <c r="U13" s="417"/>
      <c r="V13" s="417"/>
      <c r="W13" s="417"/>
      <c r="X13" s="414" t="str">
        <f>IF('申込書（既存）'!I33&lt;&gt;"",'申込書（既存）'!I33,'申込書（既存）'!Y34)&amp;""</f>
        <v/>
      </c>
      <c r="Y13" s="414"/>
      <c r="Z13" s="414"/>
      <c r="AA13" s="414"/>
      <c r="AB13" s="414"/>
      <c r="AC13" s="414"/>
      <c r="AD13" s="414"/>
      <c r="AE13" s="414"/>
      <c r="AF13" s="414"/>
      <c r="AG13" s="414"/>
      <c r="AH13" s="414"/>
    </row>
    <row r="14" spans="1:55" ht="15.95" customHeight="1" x14ac:dyDescent="0.15">
      <c r="P14" s="417" t="s">
        <v>235</v>
      </c>
      <c r="Q14" s="417"/>
      <c r="R14" s="417"/>
      <c r="S14" s="417"/>
      <c r="T14" s="417"/>
      <c r="U14" s="417"/>
      <c r="V14" s="417"/>
      <c r="W14" s="417"/>
      <c r="X14" s="414" t="str">
        <f>IF('申込書（既存）'!I33&lt;&gt;"",'申込書（既存）'!I34&amp;" "&amp;'申込書（既存）'!Y34,IF('申込書（既存）'!H32="■",'申込書（既存）'!I37,""))&amp;""</f>
        <v/>
      </c>
      <c r="Y14" s="414"/>
      <c r="Z14" s="414"/>
      <c r="AA14" s="414"/>
      <c r="AB14" s="414"/>
      <c r="AC14" s="414"/>
      <c r="AD14" s="414"/>
      <c r="AE14" s="414"/>
      <c r="AF14" s="414"/>
      <c r="AG14" s="414"/>
      <c r="AH14" s="414"/>
    </row>
    <row r="15" spans="1:55" ht="15.95" customHeight="1" x14ac:dyDescent="0.15">
      <c r="P15" s="415"/>
      <c r="Q15" s="417"/>
      <c r="R15" s="417"/>
      <c r="S15" s="417"/>
      <c r="T15" s="417"/>
      <c r="U15" s="417"/>
      <c r="V15" s="417"/>
      <c r="W15" s="417"/>
      <c r="X15" s="414" t="str">
        <f>IF(AND('申込書（既存）'!I33&lt;&gt;"",'申込書（既存）'!H32="■"),'申込書（既存）'!I37,IF(AND('申込書（既存）'!I33="",'申込書（既存）'!H32="■"),'申込書（既存）'!I38,""))&amp;""</f>
        <v/>
      </c>
      <c r="Y15" s="414"/>
      <c r="Z15" s="414"/>
      <c r="AA15" s="414"/>
      <c r="AB15" s="414"/>
      <c r="AC15" s="414"/>
      <c r="AD15" s="414"/>
      <c r="AE15" s="414"/>
      <c r="AF15" s="414"/>
      <c r="AG15" s="414"/>
      <c r="AH15" s="414"/>
    </row>
    <row r="16" spans="1:55" ht="15.95" customHeight="1" x14ac:dyDescent="0.15">
      <c r="P16" s="417"/>
      <c r="Q16" s="417"/>
      <c r="R16" s="417"/>
      <c r="S16" s="417"/>
      <c r="T16" s="417"/>
      <c r="U16" s="417"/>
      <c r="V16" s="417"/>
      <c r="W16" s="417"/>
      <c r="X16" s="414" t="str">
        <f>IF(AND('申込書（既存）'!I33&lt;&gt;"",'申込書（既存）'!H32="■"),'申込書（既存）'!I38,"")&amp;""</f>
        <v/>
      </c>
      <c r="Y16" s="414"/>
      <c r="Z16" s="414"/>
      <c r="AA16" s="414"/>
      <c r="AB16" s="414"/>
      <c r="AC16" s="414"/>
      <c r="AD16" s="414"/>
      <c r="AE16" s="414"/>
      <c r="AF16" s="414"/>
      <c r="AG16" s="414"/>
      <c r="AH16" s="414"/>
    </row>
    <row r="17" spans="2:33" ht="14.25" customHeight="1" x14ac:dyDescent="0.15">
      <c r="P17" s="100"/>
      <c r="Q17" s="100"/>
      <c r="R17" s="100"/>
      <c r="S17" s="100"/>
      <c r="T17" s="100"/>
      <c r="U17" s="100"/>
      <c r="V17" s="100"/>
      <c r="W17" s="100"/>
    </row>
    <row r="18" spans="2:33" ht="15" customHeight="1" x14ac:dyDescent="0.15">
      <c r="B18" s="68" t="s">
        <v>196</v>
      </c>
      <c r="S18" s="99"/>
      <c r="T18" s="99"/>
    </row>
    <row r="19" spans="2:33" ht="15" customHeight="1" x14ac:dyDescent="0.15">
      <c r="B19" s="68" t="s">
        <v>197</v>
      </c>
      <c r="S19" s="99"/>
      <c r="T19" s="99"/>
      <c r="U19" s="99"/>
    </row>
    <row r="20" spans="2:33" ht="15" customHeight="1" x14ac:dyDescent="0.15">
      <c r="B20" s="68" t="s">
        <v>198</v>
      </c>
      <c r="X20" s="97"/>
    </row>
    <row r="21" spans="2:33" ht="15" customHeight="1" x14ac:dyDescent="0.15">
      <c r="B21" s="68" t="s">
        <v>199</v>
      </c>
    </row>
    <row r="22" spans="2:33" ht="15" customHeight="1" x14ac:dyDescent="0.15"/>
    <row r="23" spans="2:33" ht="15" customHeight="1" x14ac:dyDescent="0.15">
      <c r="C23" s="100"/>
      <c r="D23" s="100"/>
      <c r="E23" s="100"/>
      <c r="F23" s="100"/>
      <c r="G23" s="100"/>
      <c r="H23" s="100"/>
      <c r="I23" s="100"/>
      <c r="J23" s="100"/>
      <c r="K23" s="100"/>
      <c r="L23" s="100"/>
      <c r="M23" s="100"/>
      <c r="N23" s="100"/>
      <c r="O23" s="100"/>
      <c r="P23" s="100"/>
      <c r="Q23" s="100"/>
      <c r="R23" s="100"/>
    </row>
    <row r="24" spans="2:33" ht="18.75" customHeight="1" x14ac:dyDescent="0.15">
      <c r="C24" s="101"/>
      <c r="D24" s="418" t="s">
        <v>200</v>
      </c>
      <c r="E24" s="418"/>
      <c r="F24" s="418"/>
      <c r="G24" s="418"/>
      <c r="H24" s="418"/>
      <c r="I24" s="418"/>
      <c r="J24" s="418"/>
      <c r="K24" s="418"/>
      <c r="L24" s="419" t="s">
        <v>201</v>
      </c>
      <c r="M24" s="420"/>
      <c r="N24" s="420"/>
      <c r="O24" s="420"/>
      <c r="P24" s="420"/>
      <c r="Q24" s="420"/>
      <c r="R24" s="420"/>
      <c r="S24" s="420"/>
      <c r="T24" s="420"/>
      <c r="U24" s="420"/>
      <c r="V24" s="420"/>
      <c r="W24" s="420"/>
      <c r="X24" s="420"/>
      <c r="Y24" s="420"/>
      <c r="Z24" s="420"/>
      <c r="AA24" s="420"/>
      <c r="AB24" s="420"/>
      <c r="AC24" s="420"/>
      <c r="AD24" s="420"/>
      <c r="AE24" s="421"/>
      <c r="AF24" s="101"/>
      <c r="AG24" s="101"/>
    </row>
    <row r="25" spans="2:33" ht="18.75" customHeight="1" x14ac:dyDescent="0.15">
      <c r="C25" s="101"/>
      <c r="D25" s="102"/>
      <c r="E25" s="422"/>
      <c r="F25" s="422"/>
      <c r="G25" s="104" t="s">
        <v>3</v>
      </c>
      <c r="H25" s="103"/>
      <c r="I25" s="104" t="s">
        <v>192</v>
      </c>
      <c r="J25" s="103"/>
      <c r="K25" s="104" t="s">
        <v>5</v>
      </c>
      <c r="L25" s="423"/>
      <c r="M25" s="424"/>
      <c r="N25" s="424"/>
      <c r="O25" s="424"/>
      <c r="P25" s="424"/>
      <c r="Q25" s="424"/>
      <c r="R25" s="424"/>
      <c r="S25" s="424"/>
      <c r="T25" s="424"/>
      <c r="U25" s="424"/>
      <c r="V25" s="424"/>
      <c r="W25" s="424"/>
      <c r="X25" s="424"/>
      <c r="Y25" s="424"/>
      <c r="Z25" s="424"/>
      <c r="AA25" s="424"/>
      <c r="AB25" s="424"/>
      <c r="AC25" s="424"/>
      <c r="AD25" s="424"/>
      <c r="AE25" s="425"/>
      <c r="AF25" s="101"/>
      <c r="AG25" s="101"/>
    </row>
    <row r="26" spans="2:33" ht="18.75" customHeight="1" x14ac:dyDescent="0.15">
      <c r="C26" s="101"/>
      <c r="D26" s="102" t="s">
        <v>202</v>
      </c>
      <c r="E26" s="422"/>
      <c r="F26" s="422"/>
      <c r="G26" s="422"/>
      <c r="H26" s="422"/>
      <c r="I26" s="422"/>
      <c r="J26" s="422"/>
      <c r="K26" s="105" t="s">
        <v>203</v>
      </c>
      <c r="L26" s="426"/>
      <c r="M26" s="427"/>
      <c r="N26" s="427"/>
      <c r="O26" s="427"/>
      <c r="P26" s="427"/>
      <c r="Q26" s="427"/>
      <c r="R26" s="427"/>
      <c r="S26" s="427"/>
      <c r="T26" s="427"/>
      <c r="U26" s="427"/>
      <c r="V26" s="427"/>
      <c r="W26" s="427"/>
      <c r="X26" s="427"/>
      <c r="Y26" s="427"/>
      <c r="Z26" s="427"/>
      <c r="AA26" s="427"/>
      <c r="AB26" s="427"/>
      <c r="AC26" s="427"/>
      <c r="AD26" s="427"/>
      <c r="AE26" s="428"/>
      <c r="AF26" s="101"/>
      <c r="AG26" s="101"/>
    </row>
    <row r="27" spans="2:33" ht="30" customHeight="1" x14ac:dyDescent="0.15">
      <c r="C27" s="101"/>
      <c r="D27" s="418" t="s">
        <v>204</v>
      </c>
      <c r="E27" s="418"/>
      <c r="F27" s="418"/>
      <c r="G27" s="418"/>
      <c r="H27" s="418"/>
      <c r="I27" s="418"/>
      <c r="J27" s="418"/>
      <c r="K27" s="418"/>
      <c r="L27" s="429"/>
      <c r="M27" s="430"/>
      <c r="N27" s="430"/>
      <c r="O27" s="430"/>
      <c r="P27" s="430"/>
      <c r="Q27" s="430"/>
      <c r="R27" s="430"/>
      <c r="S27" s="430"/>
      <c r="T27" s="430"/>
      <c r="U27" s="430"/>
      <c r="V27" s="430"/>
      <c r="W27" s="430"/>
      <c r="X27" s="430"/>
      <c r="Y27" s="430"/>
      <c r="Z27" s="430"/>
      <c r="AA27" s="430"/>
      <c r="AB27" s="430"/>
      <c r="AC27" s="430"/>
      <c r="AD27" s="430"/>
      <c r="AE27" s="431"/>
      <c r="AF27" s="101"/>
      <c r="AG27" s="101"/>
    </row>
    <row r="28" spans="2:33" ht="15" customHeight="1" x14ac:dyDescent="0.15"/>
    <row r="29" spans="2:33" ht="15" customHeight="1" x14ac:dyDescent="0.15">
      <c r="B29" s="68" t="s">
        <v>205</v>
      </c>
    </row>
    <row r="30" spans="2:33" ht="15" customHeight="1" x14ac:dyDescent="0.15">
      <c r="C30" s="68" t="s">
        <v>206</v>
      </c>
    </row>
    <row r="31" spans="2:33" ht="15" customHeight="1" x14ac:dyDescent="0.15">
      <c r="D31" s="68" t="s">
        <v>207</v>
      </c>
    </row>
    <row r="32" spans="2:33" ht="15" customHeight="1" x14ac:dyDescent="0.15">
      <c r="D32" s="68" t="s">
        <v>208</v>
      </c>
    </row>
    <row r="33" spans="3:38" ht="15" customHeight="1" x14ac:dyDescent="0.15">
      <c r="D33" s="68" t="s">
        <v>209</v>
      </c>
    </row>
    <row r="34" spans="3:38" ht="15" customHeight="1" x14ac:dyDescent="0.15">
      <c r="C34" s="68" t="s">
        <v>210</v>
      </c>
    </row>
    <row r="35" spans="3:38" ht="15" customHeight="1" x14ac:dyDescent="0.15">
      <c r="D35" s="68" t="s">
        <v>211</v>
      </c>
    </row>
    <row r="36" spans="3:38" ht="15" customHeight="1" x14ac:dyDescent="0.15">
      <c r="C36" s="68" t="s">
        <v>212</v>
      </c>
    </row>
    <row r="37" spans="3:38" ht="15" customHeight="1" x14ac:dyDescent="0.15">
      <c r="C37" s="68" t="s">
        <v>213</v>
      </c>
    </row>
    <row r="38" spans="3:38" ht="15" customHeight="1" x14ac:dyDescent="0.15"/>
    <row r="39" spans="3:38" ht="15" customHeight="1" x14ac:dyDescent="0.15">
      <c r="C39" s="68" t="s">
        <v>214</v>
      </c>
    </row>
    <row r="40" spans="3:38" ht="15" customHeight="1" x14ac:dyDescent="0.15"/>
    <row r="41" spans="3:38" ht="15" customHeight="1" x14ac:dyDescent="0.15">
      <c r="C41" s="68" t="s">
        <v>215</v>
      </c>
    </row>
    <row r="42" spans="3:38" ht="15" customHeight="1" x14ac:dyDescent="0.15">
      <c r="D42" s="68" t="s">
        <v>216</v>
      </c>
    </row>
    <row r="43" spans="3:38" ht="15" customHeight="1" x14ac:dyDescent="0.15">
      <c r="E43" s="68" t="s">
        <v>217</v>
      </c>
    </row>
    <row r="44" spans="3:38" ht="15" customHeight="1" x14ac:dyDescent="0.15">
      <c r="F44" s="160" t="s">
        <v>25</v>
      </c>
      <c r="G44" s="68" t="s">
        <v>218</v>
      </c>
      <c r="L44" s="160" t="s">
        <v>25</v>
      </c>
      <c r="M44" s="68" t="s">
        <v>219</v>
      </c>
      <c r="R44" s="160" t="s">
        <v>25</v>
      </c>
      <c r="S44" s="68" t="s">
        <v>220</v>
      </c>
      <c r="AJ44" s="131" t="str">
        <f>IF(AND(F44="■",L44="■"),"NG",IF(AND(F44="■",R44="■"),"NG",IF(AND(L44="■",R44="■"),"NG","OK")))</f>
        <v>OK</v>
      </c>
      <c r="AK44" s="131"/>
      <c r="AL44" s="131"/>
    </row>
    <row r="45" spans="3:38" ht="15" customHeight="1" x14ac:dyDescent="0.15">
      <c r="AJ45" s="131"/>
      <c r="AK45" s="131"/>
      <c r="AL45" s="131"/>
    </row>
    <row r="46" spans="3:38" ht="15" customHeight="1" x14ac:dyDescent="0.15">
      <c r="AJ46" s="131"/>
      <c r="AK46" s="131"/>
      <c r="AL46" s="131"/>
    </row>
    <row r="47" spans="3:38" ht="15" customHeight="1" x14ac:dyDescent="0.15">
      <c r="Y47" s="413"/>
      <c r="Z47" s="413"/>
      <c r="AA47" s="413"/>
      <c r="AB47" s="413"/>
      <c r="AC47" s="413"/>
      <c r="AD47" s="413"/>
      <c r="AE47" s="413"/>
      <c r="AF47" s="413"/>
      <c r="AG47" s="413"/>
      <c r="AJ47" s="131"/>
      <c r="AK47" s="131"/>
      <c r="AL47" s="131"/>
    </row>
    <row r="48" spans="3:38" ht="15" customHeight="1" x14ac:dyDescent="0.15">
      <c r="AJ48" s="131"/>
      <c r="AK48" s="131"/>
      <c r="AL48" s="131"/>
    </row>
    <row r="49" spans="9:9" ht="15" customHeight="1" x14ac:dyDescent="0.15"/>
    <row r="50" spans="9:9" ht="15" customHeight="1" x14ac:dyDescent="0.15"/>
    <row r="51" spans="9:9" ht="15" customHeight="1" x14ac:dyDescent="0.15"/>
    <row r="52" spans="9:9" ht="15" customHeight="1" x14ac:dyDescent="0.15">
      <c r="I52" s="107"/>
    </row>
    <row r="53" spans="9:9" ht="15" customHeight="1" x14ac:dyDescent="0.15"/>
    <row r="54" spans="9:9" ht="15" customHeight="1" x14ac:dyDescent="0.15"/>
    <row r="55" spans="9:9" ht="15" customHeight="1" x14ac:dyDescent="0.15"/>
  </sheetData>
  <sheetProtection algorithmName="SHA-512" hashValue="slYxl10JdkblQdmehUUPq/gHO/aQNUwbM3dSZpUk85ikVLvY8wu8i6pWH3NNZODRE6bfpDYVwqImuxUxl77yZQ==" saltValue="TLTNbucG637ZdfdS6mXj4w==" spinCount="100000" sheet="1" formatCells="0" selectLockedCells="1"/>
  <mergeCells count="25">
    <mergeCell ref="Y1:AH2"/>
    <mergeCell ref="A3:AH3"/>
    <mergeCell ref="A5:AH5"/>
    <mergeCell ref="A6:AH6"/>
    <mergeCell ref="Y7:AA7"/>
    <mergeCell ref="AC7:AD7"/>
    <mergeCell ref="AF7:AG7"/>
    <mergeCell ref="O1:X2"/>
    <mergeCell ref="D24:K24"/>
    <mergeCell ref="L24:AE24"/>
    <mergeCell ref="E25:F25"/>
    <mergeCell ref="L25:AE27"/>
    <mergeCell ref="E26:J26"/>
    <mergeCell ref="D27:K27"/>
    <mergeCell ref="Y47:AG47"/>
    <mergeCell ref="X13:AH13"/>
    <mergeCell ref="P11:W11"/>
    <mergeCell ref="X11:AH11"/>
    <mergeCell ref="P13:W13"/>
    <mergeCell ref="P14:W14"/>
    <mergeCell ref="X14:AH14"/>
    <mergeCell ref="P15:W15"/>
    <mergeCell ref="P16:W16"/>
    <mergeCell ref="X15:AH15"/>
    <mergeCell ref="X16:AH16"/>
  </mergeCells>
  <phoneticPr fontId="2"/>
  <conditionalFormatting sqref="Y1:AH2">
    <cfRule type="containsText" dxfId="4" priority="2" operator="containsText" text="入力エラー">
      <formula>NOT(ISERROR(SEARCH("入力エラー",Y1)))</formula>
    </cfRule>
  </conditionalFormatting>
  <conditionalFormatting sqref="O1:X2">
    <cfRule type="containsText" dxfId="3" priority="1" operator="containsText" text="使用不可">
      <formula>NOT(ISERROR(SEARCH("使用不可",O1)))</formula>
    </cfRule>
  </conditionalFormatting>
  <dataValidations count="1">
    <dataValidation type="list" allowBlank="1" showInputMessage="1" showErrorMessage="1" sqref="F44 L44 R44" xr:uid="{55A1CC8A-327C-45A6-8CB9-79E802A5125B}">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&amp;LＨＰ住-884-4　（Ver.20260401）&amp;RCopyright 2022-2026 Houseplus Corporation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D87D-1835-4223-8953-C3F8C430BC7C}">
  <sheetPr codeName="Sheet6">
    <pageSetUpPr fitToPage="1"/>
  </sheetPr>
  <dimension ref="A1:BE89"/>
  <sheetViews>
    <sheetView showGridLines="0" showWhiteSpace="0" view="pageBreakPreview" zoomScaleNormal="100" zoomScaleSheetLayoutView="100" workbookViewId="0">
      <selection activeCell="BD5" sqref="BD5"/>
    </sheetView>
  </sheetViews>
  <sheetFormatPr defaultColWidth="1.875" defaultRowHeight="11.25" customHeight="1" x14ac:dyDescent="0.15"/>
  <cols>
    <col min="1" max="33" width="2.5" style="68" customWidth="1"/>
    <col min="34" max="34" width="2.375" style="68" customWidth="1"/>
    <col min="35" max="35" width="2.5" style="68" customWidth="1"/>
    <col min="36" max="36" width="12.5" style="68" hidden="1" customWidth="1"/>
    <col min="37" max="48" width="2.5" style="68" customWidth="1"/>
    <col min="49" max="16384" width="1.875" style="68"/>
  </cols>
  <sheetData>
    <row r="1" spans="1:57" ht="11.25" customHeight="1" x14ac:dyDescent="0.15">
      <c r="AJ1" s="132"/>
      <c r="AK1" s="132"/>
    </row>
    <row r="2" spans="1:57" s="137" customFormat="1" ht="11.25" customHeight="1" x14ac:dyDescent="0.15">
      <c r="A2" s="137" t="s">
        <v>261</v>
      </c>
      <c r="AJ2" s="159"/>
      <c r="AK2" s="159"/>
    </row>
    <row r="3" spans="1:57" ht="11.25" customHeight="1" x14ac:dyDescent="0.15">
      <c r="AJ3" s="132"/>
      <c r="AK3" s="132"/>
    </row>
    <row r="4" spans="1:57" ht="15" customHeight="1" x14ac:dyDescent="0.15">
      <c r="B4" s="68" t="s">
        <v>262</v>
      </c>
      <c r="N4" s="435" t="str">
        <f>IF('申込書（既存）'!F10="■","使用不可
（本申請書は変更申請用です）","")</f>
        <v/>
      </c>
      <c r="O4" s="435"/>
      <c r="P4" s="435"/>
      <c r="Q4" s="435"/>
      <c r="R4" s="435"/>
      <c r="S4" s="435"/>
      <c r="T4" s="435"/>
      <c r="U4" s="435"/>
      <c r="V4" s="435"/>
      <c r="W4" s="199"/>
      <c r="X4" s="436" t="str">
        <f>IF(COUNTIF(AJ5:AJ82,"NG")&gt;0,"入力エラー：未入力箇所あり","")&amp;""</f>
        <v>入力エラー：未入力箇所あり</v>
      </c>
      <c r="Y4" s="436"/>
      <c r="Z4" s="436"/>
      <c r="AA4" s="436"/>
      <c r="AB4" s="436"/>
      <c r="AC4" s="436"/>
      <c r="AD4" s="436"/>
      <c r="AE4" s="436"/>
      <c r="AF4" s="436"/>
      <c r="AG4" s="436"/>
      <c r="AH4" s="436"/>
      <c r="AJ4" s="132"/>
      <c r="AK4" s="132"/>
    </row>
    <row r="5" spans="1:57" ht="15" customHeight="1" x14ac:dyDescent="0.15">
      <c r="N5" s="435"/>
      <c r="O5" s="435"/>
      <c r="P5" s="435"/>
      <c r="Q5" s="435"/>
      <c r="R5" s="435"/>
      <c r="S5" s="435"/>
      <c r="T5" s="435"/>
      <c r="U5" s="435"/>
      <c r="V5" s="435"/>
      <c r="W5" s="199"/>
      <c r="X5" s="436"/>
      <c r="Y5" s="436"/>
      <c r="Z5" s="436"/>
      <c r="AA5" s="436"/>
      <c r="AB5" s="436"/>
      <c r="AC5" s="436"/>
      <c r="AD5" s="436"/>
      <c r="AE5" s="436"/>
      <c r="AF5" s="436"/>
      <c r="AG5" s="436"/>
      <c r="AH5" s="436"/>
      <c r="AJ5" s="132"/>
      <c r="AK5" s="132"/>
    </row>
    <row r="6" spans="1:57" ht="15" customHeight="1" x14ac:dyDescent="0.15">
      <c r="A6" s="413" t="s">
        <v>263</v>
      </c>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69"/>
      <c r="AJ6" s="136"/>
      <c r="AK6" s="132"/>
    </row>
    <row r="7" spans="1:57" ht="15" customHeight="1" x14ac:dyDescent="0.15">
      <c r="J7" s="68" t="s">
        <v>21</v>
      </c>
      <c r="K7" s="68" t="s">
        <v>187</v>
      </c>
      <c r="N7" s="68" t="s">
        <v>188</v>
      </c>
      <c r="O7" s="68" t="s">
        <v>189</v>
      </c>
      <c r="T7" s="68" t="s">
        <v>188</v>
      </c>
      <c r="U7" s="68" t="s">
        <v>190</v>
      </c>
      <c r="AJ7" s="132"/>
      <c r="AK7" s="132"/>
    </row>
    <row r="8" spans="1:57" ht="15" customHeight="1" x14ac:dyDescent="0.15">
      <c r="A8" s="413" t="s">
        <v>191</v>
      </c>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69"/>
      <c r="AJ8" s="136"/>
      <c r="AK8" s="132"/>
    </row>
    <row r="9" spans="1:57" ht="8.25" customHeight="1" x14ac:dyDescent="0.15">
      <c r="A9" s="413"/>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69"/>
      <c r="AJ9" s="136"/>
      <c r="AK9" s="132"/>
    </row>
    <row r="10" spans="1:57" ht="15" customHeight="1" x14ac:dyDescent="0.15">
      <c r="Y10" s="433"/>
      <c r="Z10" s="433"/>
      <c r="AA10" s="433"/>
      <c r="AB10" s="68" t="s">
        <v>3</v>
      </c>
      <c r="AC10" s="434"/>
      <c r="AD10" s="434"/>
      <c r="AE10" s="68" t="s">
        <v>192</v>
      </c>
      <c r="AF10" s="434"/>
      <c r="AG10" s="434"/>
      <c r="AH10" s="68" t="s">
        <v>5</v>
      </c>
      <c r="AJ10" s="132" t="str">
        <f>IF(OR(Y10="",AC10="",AF10=""),"NG","OK")</f>
        <v>NG</v>
      </c>
      <c r="AK10" s="132"/>
    </row>
    <row r="11" spans="1:57" ht="9" customHeight="1" x14ac:dyDescent="0.15">
      <c r="AJ11" s="132"/>
      <c r="AK11" s="132"/>
      <c r="BE11" s="68" t="s">
        <v>193</v>
      </c>
    </row>
    <row r="12" spans="1:57" ht="15" customHeight="1" x14ac:dyDescent="0.15">
      <c r="D12" s="68" t="s">
        <v>194</v>
      </c>
      <c r="AJ12" s="132"/>
      <c r="AK12" s="132"/>
    </row>
    <row r="13" spans="1:57" ht="15" customHeight="1" x14ac:dyDescent="0.15">
      <c r="AA13" s="98"/>
      <c r="AB13" s="98"/>
      <c r="AC13" s="98"/>
      <c r="AD13" s="98"/>
      <c r="AE13" s="98"/>
      <c r="AF13" s="98"/>
      <c r="AG13" s="98"/>
      <c r="AH13" s="98"/>
      <c r="AI13" s="98"/>
      <c r="AJ13" s="162"/>
      <c r="AK13" s="132"/>
    </row>
    <row r="14" spans="1:57" ht="33" customHeight="1" x14ac:dyDescent="0.15">
      <c r="P14" s="415" t="s">
        <v>304</v>
      </c>
      <c r="Q14" s="415"/>
      <c r="R14" s="415"/>
      <c r="S14" s="415"/>
      <c r="T14" s="415"/>
      <c r="U14" s="415"/>
      <c r="V14" s="415"/>
      <c r="W14" s="415"/>
      <c r="X14" s="416" t="str">
        <f>IF('申込書（既存）'!F36="","",'申込書（既存）'!F36&amp;'申込書（既存）'!I36)</f>
        <v/>
      </c>
      <c r="Y14" s="416"/>
      <c r="Z14" s="416"/>
      <c r="AA14" s="416"/>
      <c r="AB14" s="416"/>
      <c r="AC14" s="416"/>
      <c r="AD14" s="416"/>
      <c r="AE14" s="416"/>
      <c r="AF14" s="416"/>
      <c r="AG14" s="416"/>
      <c r="AH14" s="416"/>
      <c r="AI14" s="218"/>
      <c r="AJ14" s="132"/>
      <c r="AK14" s="132"/>
    </row>
    <row r="15" spans="1:57" ht="5.25" customHeight="1" x14ac:dyDescent="0.15">
      <c r="AJ15" s="132"/>
      <c r="AK15" s="132"/>
    </row>
    <row r="16" spans="1:57" ht="15.75" customHeight="1" x14ac:dyDescent="0.15">
      <c r="P16" s="415" t="s">
        <v>195</v>
      </c>
      <c r="Q16" s="417"/>
      <c r="R16" s="417"/>
      <c r="S16" s="417"/>
      <c r="T16" s="417"/>
      <c r="U16" s="417"/>
      <c r="V16" s="417"/>
      <c r="W16" s="417"/>
      <c r="X16" s="414" t="str">
        <f>IF('申込書（既存）'!I33&lt;&gt;"",'申込書（既存）'!I33,'申込書（既存）'!Y34)&amp;""</f>
        <v/>
      </c>
      <c r="Y16" s="414"/>
      <c r="Z16" s="414"/>
      <c r="AA16" s="414"/>
      <c r="AB16" s="414"/>
      <c r="AC16" s="414"/>
      <c r="AD16" s="414"/>
      <c r="AE16" s="414"/>
      <c r="AF16" s="414"/>
      <c r="AG16" s="414"/>
      <c r="AH16" s="414"/>
      <c r="AI16" s="140"/>
      <c r="AJ16" s="163"/>
      <c r="AK16" s="132"/>
    </row>
    <row r="17" spans="1:37" ht="15.75" customHeight="1" x14ac:dyDescent="0.15">
      <c r="P17" s="417" t="s">
        <v>235</v>
      </c>
      <c r="Q17" s="417"/>
      <c r="R17" s="417"/>
      <c r="S17" s="417"/>
      <c r="T17" s="417"/>
      <c r="U17" s="417"/>
      <c r="V17" s="417"/>
      <c r="W17" s="417"/>
      <c r="X17" s="414" t="str">
        <f>IF('申込書（既存）'!I33&lt;&gt;"",'申込書（既存）'!I34&amp;" "&amp;'申込書（既存）'!Y34,IF('申込書（既存）'!H32="■",'申込書（既存）'!I37,""))&amp;""</f>
        <v/>
      </c>
      <c r="Y17" s="414"/>
      <c r="Z17" s="414"/>
      <c r="AA17" s="414"/>
      <c r="AB17" s="414"/>
      <c r="AC17" s="414"/>
      <c r="AD17" s="414"/>
      <c r="AE17" s="414"/>
      <c r="AF17" s="414"/>
      <c r="AG17" s="414"/>
      <c r="AH17" s="414"/>
      <c r="AI17" s="140"/>
      <c r="AJ17" s="163"/>
      <c r="AK17" s="132"/>
    </row>
    <row r="18" spans="1:37" ht="15.75" customHeight="1" x14ac:dyDescent="0.15">
      <c r="X18" s="414" t="str">
        <f>IF(AND('申込書（既存）'!I33&lt;&gt;"",'申込書（既存）'!H32="■"),'申込書（既存）'!I37,IF(AND('申込書（既存）'!I33="",'申込書（既存）'!H32="■"),'申込書（既存）'!I38,""))&amp;""</f>
        <v/>
      </c>
      <c r="Y18" s="414"/>
      <c r="Z18" s="414"/>
      <c r="AA18" s="414"/>
      <c r="AB18" s="414"/>
      <c r="AC18" s="414"/>
      <c r="AD18" s="414"/>
      <c r="AE18" s="414"/>
      <c r="AF18" s="414"/>
      <c r="AG18" s="414"/>
      <c r="AH18" s="414"/>
      <c r="AI18" s="140"/>
      <c r="AJ18" s="163"/>
      <c r="AK18" s="132"/>
    </row>
    <row r="19" spans="1:37" ht="15.75" customHeight="1" x14ac:dyDescent="0.15">
      <c r="X19" s="414" t="str">
        <f>IF(AND('申込書（既存）'!I33&lt;&gt;"",'申込書（既存）'!H32="■"),'申込書（既存）'!I38,"")&amp;""</f>
        <v/>
      </c>
      <c r="Y19" s="414"/>
      <c r="Z19" s="414"/>
      <c r="AA19" s="414"/>
      <c r="AB19" s="414"/>
      <c r="AC19" s="414"/>
      <c r="AD19" s="414"/>
      <c r="AE19" s="414"/>
      <c r="AF19" s="414"/>
      <c r="AG19" s="414"/>
      <c r="AH19" s="414"/>
      <c r="AI19" s="140"/>
      <c r="AJ19" s="163"/>
      <c r="AK19" s="132"/>
    </row>
    <row r="20" spans="1:37" ht="18.75" customHeight="1" x14ac:dyDescent="0.15">
      <c r="X20" s="126"/>
      <c r="Y20" s="126"/>
      <c r="Z20" s="126"/>
      <c r="AA20" s="126"/>
      <c r="AB20" s="126"/>
      <c r="AC20" s="126"/>
      <c r="AD20" s="126"/>
      <c r="AE20" s="126"/>
      <c r="AF20" s="126"/>
      <c r="AG20" s="126"/>
      <c r="AH20" s="126"/>
      <c r="AI20" s="126"/>
      <c r="AJ20" s="164"/>
      <c r="AK20" s="132"/>
    </row>
    <row r="21" spans="1:37" ht="15" customHeight="1" x14ac:dyDescent="0.15">
      <c r="B21" s="68" t="s">
        <v>264</v>
      </c>
      <c r="S21" s="99"/>
      <c r="T21" s="99"/>
      <c r="AJ21" s="132"/>
      <c r="AK21" s="132"/>
    </row>
    <row r="22" spans="1:37" ht="15" customHeight="1" x14ac:dyDescent="0.15">
      <c r="B22" s="68" t="s">
        <v>265</v>
      </c>
      <c r="S22" s="99"/>
      <c r="T22" s="99"/>
      <c r="U22" s="99"/>
      <c r="AJ22" s="132"/>
      <c r="AK22" s="132"/>
    </row>
    <row r="23" spans="1:37" ht="15" customHeight="1" x14ac:dyDescent="0.15">
      <c r="X23" s="97"/>
      <c r="AJ23" s="132"/>
      <c r="AK23" s="132"/>
    </row>
    <row r="24" spans="1:37" ht="15" customHeight="1" x14ac:dyDescent="0.15">
      <c r="A24" s="413" t="s">
        <v>266</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69"/>
      <c r="AJ24" s="136"/>
      <c r="AK24" s="132"/>
    </row>
    <row r="25" spans="1:37" ht="15" customHeight="1" x14ac:dyDescent="0.15">
      <c r="C25" s="68" t="s">
        <v>303</v>
      </c>
      <c r="AJ25" s="132"/>
      <c r="AK25" s="132"/>
    </row>
    <row r="26" spans="1:37" ht="15" customHeight="1" x14ac:dyDescent="0.15">
      <c r="D26" s="68" t="s">
        <v>267</v>
      </c>
      <c r="T26" s="68" t="s">
        <v>202</v>
      </c>
      <c r="U26" s="438"/>
      <c r="V26" s="438"/>
      <c r="W26" s="438"/>
      <c r="X26" s="438"/>
      <c r="Y26" s="438"/>
      <c r="Z26" s="438"/>
      <c r="AA26" s="438"/>
      <c r="AB26" s="438"/>
      <c r="AC26" s="438"/>
      <c r="AD26" s="438"/>
      <c r="AE26" s="68" t="s">
        <v>203</v>
      </c>
      <c r="AJ26" s="132" t="str">
        <f>IF(OR(U26="",U28="",Z28="",AC28=""),"NG","OK")</f>
        <v>NG</v>
      </c>
      <c r="AK26" s="132"/>
    </row>
    <row r="27" spans="1:37" ht="6" customHeight="1" x14ac:dyDescent="0.15">
      <c r="X27" s="97"/>
      <c r="AJ27" s="132"/>
      <c r="AK27" s="132"/>
    </row>
    <row r="28" spans="1:37" ht="15" customHeight="1" x14ac:dyDescent="0.15">
      <c r="D28" s="68" t="s">
        <v>268</v>
      </c>
      <c r="U28" s="438"/>
      <c r="V28" s="438"/>
      <c r="W28" s="438"/>
      <c r="X28" s="438"/>
      <c r="Y28" s="68" t="s">
        <v>3</v>
      </c>
      <c r="Z28" s="438"/>
      <c r="AA28" s="438"/>
      <c r="AB28" s="68" t="s">
        <v>4</v>
      </c>
      <c r="AC28" s="438"/>
      <c r="AD28" s="438"/>
      <c r="AE28" s="68" t="s">
        <v>269</v>
      </c>
      <c r="AJ28" s="132"/>
      <c r="AK28" s="132"/>
    </row>
    <row r="29" spans="1:37" ht="6" customHeight="1" x14ac:dyDescent="0.15">
      <c r="X29" s="97"/>
      <c r="AJ29" s="132"/>
      <c r="AK29" s="132"/>
    </row>
    <row r="30" spans="1:37" ht="15" customHeight="1" x14ac:dyDescent="0.15">
      <c r="D30" s="68" t="s">
        <v>270</v>
      </c>
      <c r="U30" s="417" t="s">
        <v>271</v>
      </c>
      <c r="V30" s="417"/>
      <c r="W30" s="417"/>
      <c r="X30" s="417"/>
      <c r="Y30" s="417"/>
      <c r="Z30" s="417"/>
      <c r="AA30" s="417"/>
      <c r="AB30" s="417"/>
      <c r="AC30" s="417"/>
      <c r="AD30" s="417"/>
      <c r="AE30" s="417"/>
      <c r="AJ30" s="132"/>
      <c r="AK30" s="132"/>
    </row>
    <row r="31" spans="1:37" ht="6" customHeight="1" x14ac:dyDescent="0.15">
      <c r="X31" s="97"/>
      <c r="AJ31" s="132"/>
      <c r="AK31" s="132"/>
    </row>
    <row r="32" spans="1:37" ht="15" customHeight="1" x14ac:dyDescent="0.15">
      <c r="D32" s="68" t="s">
        <v>272</v>
      </c>
      <c r="U32" s="414" t="str">
        <f>IF(OR('申込書（既存）'!F24="",'申込書（既存）'!J24=""),"",'申込書（既存）'!F24&amp;'申込書（既存）'!J24)</f>
        <v/>
      </c>
      <c r="V32" s="414"/>
      <c r="W32" s="414"/>
      <c r="X32" s="414"/>
      <c r="Y32" s="414"/>
      <c r="Z32" s="414"/>
      <c r="AA32" s="414"/>
      <c r="AB32" s="414"/>
      <c r="AC32" s="414"/>
      <c r="AD32" s="414"/>
      <c r="AE32" s="414"/>
      <c r="AF32" s="414"/>
      <c r="AG32" s="414"/>
      <c r="AJ32" s="132"/>
      <c r="AK32" s="132"/>
    </row>
    <row r="33" spans="3:37" ht="6" customHeight="1" x14ac:dyDescent="0.15">
      <c r="X33" s="97"/>
      <c r="AJ33" s="132"/>
      <c r="AK33" s="132"/>
    </row>
    <row r="34" spans="3:37" ht="15" customHeight="1" x14ac:dyDescent="0.15">
      <c r="D34" s="68" t="s">
        <v>273</v>
      </c>
      <c r="U34" s="138"/>
      <c r="V34" s="138"/>
      <c r="W34" s="138"/>
      <c r="X34" s="138"/>
      <c r="Y34" s="138"/>
      <c r="Z34" s="138"/>
      <c r="AA34" s="138"/>
      <c r="AB34" s="138"/>
      <c r="AC34" s="138"/>
      <c r="AD34" s="138"/>
      <c r="AE34" s="138"/>
      <c r="AF34" s="138"/>
      <c r="AG34" s="138"/>
      <c r="AJ34" s="132" t="str">
        <f>IF(AND('申込書（既存）'!F26="■",'第一面 (変更申請の場合)'!U35="□",'第一面 (変更申請の場合)'!Y35="□"),"NG","OK")</f>
        <v>OK</v>
      </c>
      <c r="AK34" s="132"/>
    </row>
    <row r="35" spans="3:37" ht="15" customHeight="1" x14ac:dyDescent="0.15">
      <c r="U35" s="160" t="s">
        <v>25</v>
      </c>
      <c r="V35" s="68" t="s">
        <v>163</v>
      </c>
      <c r="W35" s="139"/>
      <c r="X35" s="139"/>
      <c r="Y35" s="160" t="s">
        <v>25</v>
      </c>
      <c r="Z35" s="68" t="s">
        <v>164</v>
      </c>
      <c r="AA35" s="139"/>
      <c r="AB35" s="139"/>
      <c r="AC35" s="138"/>
      <c r="AD35" s="138"/>
      <c r="AE35" s="138"/>
      <c r="AF35" s="138"/>
      <c r="AG35" s="138"/>
      <c r="AJ35" s="132" t="s">
        <v>305</v>
      </c>
      <c r="AK35" s="132"/>
    </row>
    <row r="36" spans="3:37" ht="3.75" customHeight="1" x14ac:dyDescent="0.15">
      <c r="U36" s="139"/>
      <c r="V36" s="139"/>
      <c r="W36" s="139"/>
      <c r="X36" s="139"/>
      <c r="Y36" s="139"/>
      <c r="Z36" s="139"/>
      <c r="AA36" s="139"/>
      <c r="AB36" s="139"/>
      <c r="AC36" s="138"/>
      <c r="AD36" s="138"/>
      <c r="AE36" s="138"/>
      <c r="AF36" s="138"/>
      <c r="AG36" s="138"/>
      <c r="AJ36" s="132"/>
      <c r="AK36" s="132"/>
    </row>
    <row r="37" spans="3:37" ht="15" customHeight="1" x14ac:dyDescent="0.15">
      <c r="D37" s="68" t="s">
        <v>274</v>
      </c>
      <c r="W37" s="126"/>
      <c r="X37" s="126"/>
      <c r="Y37" s="126"/>
      <c r="Z37" s="126"/>
      <c r="AA37" s="126"/>
      <c r="AB37" s="126"/>
      <c r="AC37" s="126"/>
      <c r="AD37" s="126"/>
      <c r="AJ37" s="132"/>
      <c r="AK37" s="132"/>
    </row>
    <row r="38" spans="3:37" ht="6" customHeight="1" x14ac:dyDescent="0.15">
      <c r="X38" s="97"/>
      <c r="AJ38" s="132"/>
      <c r="AK38" s="132"/>
    </row>
    <row r="39" spans="3:37" ht="15" customHeight="1" x14ac:dyDescent="0.15">
      <c r="D39" s="68" t="s">
        <v>275</v>
      </c>
      <c r="U39" s="138"/>
      <c r="V39" s="138"/>
      <c r="W39" s="138"/>
      <c r="X39" s="138"/>
      <c r="Y39" s="138"/>
      <c r="Z39" s="138"/>
      <c r="AA39" s="138"/>
      <c r="AB39" s="138"/>
      <c r="AC39" s="138"/>
      <c r="AD39" s="138"/>
      <c r="AE39" s="138"/>
      <c r="AF39" s="138"/>
      <c r="AG39" s="138"/>
      <c r="AJ39" s="132"/>
      <c r="AK39" s="132"/>
    </row>
    <row r="40" spans="3:37" ht="6" customHeight="1" x14ac:dyDescent="0.15">
      <c r="E40" s="413" t="s">
        <v>276</v>
      </c>
      <c r="F40" s="413"/>
      <c r="G40" s="413"/>
      <c r="H40" s="413"/>
      <c r="I40" s="413"/>
      <c r="J40" s="413"/>
      <c r="K40" s="413"/>
      <c r="L40" s="413"/>
      <c r="X40" s="97"/>
      <c r="AJ40" s="132"/>
      <c r="AK40" s="132"/>
    </row>
    <row r="41" spans="3:37" ht="15" customHeight="1" x14ac:dyDescent="0.15">
      <c r="E41" s="413"/>
      <c r="F41" s="413"/>
      <c r="G41" s="413"/>
      <c r="H41" s="413"/>
      <c r="I41" s="413"/>
      <c r="J41" s="413"/>
      <c r="K41" s="413"/>
      <c r="L41" s="413"/>
      <c r="AF41" s="140"/>
      <c r="AG41" s="140"/>
      <c r="AJ41" s="131" t="str">
        <f>IF(AND(AJ42="",AJ44=""),"NG","OK")</f>
        <v>NG</v>
      </c>
      <c r="AK41" s="132"/>
    </row>
    <row r="42" spans="3:37" ht="15" customHeight="1" x14ac:dyDescent="0.15">
      <c r="M42" s="68" t="s">
        <v>175</v>
      </c>
      <c r="U42" s="437"/>
      <c r="V42" s="437"/>
      <c r="W42" s="437"/>
      <c r="X42" s="437"/>
      <c r="Y42" s="68" t="s">
        <v>3</v>
      </c>
      <c r="Z42" s="437"/>
      <c r="AA42" s="437"/>
      <c r="AB42" s="68" t="s">
        <v>4</v>
      </c>
      <c r="AC42" s="437"/>
      <c r="AD42" s="437"/>
      <c r="AE42" s="68" t="s">
        <v>269</v>
      </c>
      <c r="AJ42" s="134" t="str">
        <f>IF(AND(U42&lt;&gt;"",Z42&lt;&gt;"",AC42&lt;&gt;""),"新築","")</f>
        <v/>
      </c>
      <c r="AK42" s="132"/>
    </row>
    <row r="43" spans="3:37" ht="6" customHeight="1" x14ac:dyDescent="0.15">
      <c r="X43" s="97"/>
      <c r="AJ43" s="134"/>
      <c r="AK43" s="132"/>
    </row>
    <row r="44" spans="3:37" ht="15" customHeight="1" x14ac:dyDescent="0.15">
      <c r="M44" s="68" t="s">
        <v>176</v>
      </c>
      <c r="U44" s="437"/>
      <c r="V44" s="437"/>
      <c r="W44" s="437"/>
      <c r="X44" s="437"/>
      <c r="Y44" s="68" t="s">
        <v>3</v>
      </c>
      <c r="Z44" s="437"/>
      <c r="AA44" s="437"/>
      <c r="AB44" s="68" t="s">
        <v>4</v>
      </c>
      <c r="AC44" s="437"/>
      <c r="AD44" s="437"/>
      <c r="AE44" s="68" t="s">
        <v>269</v>
      </c>
      <c r="AJ44" s="132" t="str">
        <f>IF(AND(U44&lt;&gt;"",Z44&lt;&gt;"",AC44&lt;&gt;""),"増改築","")</f>
        <v/>
      </c>
      <c r="AK44" s="132"/>
    </row>
    <row r="45" spans="3:37" ht="6" customHeight="1" x14ac:dyDescent="0.15">
      <c r="X45" s="97"/>
      <c r="AJ45" s="132"/>
      <c r="AK45" s="132"/>
    </row>
    <row r="46" spans="3:37" ht="15" customHeight="1" x14ac:dyDescent="0.15">
      <c r="D46" s="68" t="s">
        <v>277</v>
      </c>
      <c r="U46" s="438"/>
      <c r="V46" s="438"/>
      <c r="W46" s="438"/>
      <c r="X46" s="438"/>
      <c r="Y46" s="438"/>
      <c r="Z46" s="438"/>
      <c r="AA46" s="438"/>
      <c r="AB46" s="438"/>
      <c r="AC46" s="438"/>
      <c r="AD46" s="438"/>
      <c r="AE46" s="438"/>
      <c r="AF46" s="438"/>
      <c r="AG46" s="438"/>
      <c r="AJ46" s="132" t="str">
        <f>IF(U46="","NG","OK")</f>
        <v>NG</v>
      </c>
      <c r="AK46" s="132"/>
    </row>
    <row r="47" spans="3:37" ht="15" customHeight="1" x14ac:dyDescent="0.15">
      <c r="U47" s="438"/>
      <c r="V47" s="438"/>
      <c r="W47" s="438"/>
      <c r="X47" s="438"/>
      <c r="Y47" s="438"/>
      <c r="Z47" s="438"/>
      <c r="AA47" s="438"/>
      <c r="AB47" s="438"/>
      <c r="AC47" s="438"/>
      <c r="AD47" s="438"/>
      <c r="AE47" s="438"/>
      <c r="AF47" s="438"/>
      <c r="AG47" s="438"/>
      <c r="AJ47" s="132"/>
      <c r="AK47" s="132"/>
    </row>
    <row r="48" spans="3:37" ht="6" customHeight="1" x14ac:dyDescent="0.15">
      <c r="C48" s="100"/>
      <c r="D48" s="100"/>
      <c r="E48" s="100"/>
      <c r="F48" s="100"/>
      <c r="G48" s="100"/>
      <c r="H48" s="100"/>
      <c r="I48" s="100"/>
      <c r="J48" s="100"/>
      <c r="K48" s="100"/>
      <c r="L48" s="100"/>
      <c r="M48" s="100"/>
      <c r="N48" s="100"/>
      <c r="O48" s="100"/>
      <c r="P48" s="100"/>
      <c r="Q48" s="100"/>
      <c r="R48" s="100"/>
      <c r="AJ48" s="132"/>
      <c r="AK48" s="132"/>
    </row>
    <row r="49" spans="2:37" ht="15" customHeight="1" x14ac:dyDescent="0.15">
      <c r="C49" s="100"/>
      <c r="D49" s="100"/>
      <c r="E49" s="100"/>
      <c r="F49" s="100"/>
      <c r="G49" s="100"/>
      <c r="H49" s="100"/>
      <c r="I49" s="100"/>
      <c r="J49" s="100"/>
      <c r="K49" s="100"/>
      <c r="L49" s="100"/>
      <c r="M49" s="100"/>
      <c r="N49" s="100"/>
      <c r="O49" s="100"/>
      <c r="P49" s="100"/>
      <c r="Q49" s="100"/>
      <c r="R49" s="100"/>
      <c r="AJ49" s="132"/>
      <c r="AK49" s="132"/>
    </row>
    <row r="50" spans="2:37" ht="15" customHeight="1" x14ac:dyDescent="0.15">
      <c r="C50" s="100"/>
      <c r="D50" s="100"/>
      <c r="E50" s="100"/>
      <c r="F50" s="100"/>
      <c r="G50" s="100"/>
      <c r="H50" s="100"/>
      <c r="I50" s="100"/>
      <c r="J50" s="100"/>
      <c r="K50" s="100"/>
      <c r="L50" s="100"/>
      <c r="M50" s="100"/>
      <c r="N50" s="100"/>
      <c r="O50" s="100"/>
      <c r="P50" s="100"/>
      <c r="Q50" s="100"/>
      <c r="R50" s="100"/>
      <c r="AJ50" s="132"/>
      <c r="AK50" s="132"/>
    </row>
    <row r="51" spans="2:37" ht="18.75" customHeight="1" x14ac:dyDescent="0.15">
      <c r="C51" s="101"/>
      <c r="D51" s="418" t="s">
        <v>200</v>
      </c>
      <c r="E51" s="418"/>
      <c r="F51" s="418"/>
      <c r="G51" s="418"/>
      <c r="H51" s="418"/>
      <c r="I51" s="418"/>
      <c r="J51" s="418"/>
      <c r="K51" s="418"/>
      <c r="L51" s="419" t="s">
        <v>201</v>
      </c>
      <c r="M51" s="420"/>
      <c r="N51" s="420"/>
      <c r="O51" s="420"/>
      <c r="P51" s="420"/>
      <c r="Q51" s="420"/>
      <c r="R51" s="420"/>
      <c r="S51" s="420"/>
      <c r="T51" s="420"/>
      <c r="U51" s="420"/>
      <c r="V51" s="420"/>
      <c r="W51" s="420"/>
      <c r="X51" s="420"/>
      <c r="Y51" s="420"/>
      <c r="Z51" s="420"/>
      <c r="AA51" s="420"/>
      <c r="AB51" s="420"/>
      <c r="AC51" s="420"/>
      <c r="AD51" s="420"/>
      <c r="AE51" s="421"/>
      <c r="AF51" s="101"/>
      <c r="AG51" s="101"/>
      <c r="AJ51" s="132"/>
      <c r="AK51" s="132"/>
    </row>
    <row r="52" spans="2:37" ht="18.75" customHeight="1" x14ac:dyDescent="0.15">
      <c r="C52" s="101"/>
      <c r="D52" s="102"/>
      <c r="E52" s="422"/>
      <c r="F52" s="422"/>
      <c r="G52" s="104" t="s">
        <v>3</v>
      </c>
      <c r="H52" s="103"/>
      <c r="I52" s="104" t="s">
        <v>192</v>
      </c>
      <c r="J52" s="103"/>
      <c r="K52" s="104" t="s">
        <v>5</v>
      </c>
      <c r="L52" s="423"/>
      <c r="M52" s="424"/>
      <c r="N52" s="424"/>
      <c r="O52" s="424"/>
      <c r="P52" s="424"/>
      <c r="Q52" s="424"/>
      <c r="R52" s="424"/>
      <c r="S52" s="424"/>
      <c r="T52" s="424"/>
      <c r="U52" s="424"/>
      <c r="V52" s="424"/>
      <c r="W52" s="424"/>
      <c r="X52" s="424"/>
      <c r="Y52" s="424"/>
      <c r="Z52" s="424"/>
      <c r="AA52" s="424"/>
      <c r="AB52" s="424"/>
      <c r="AC52" s="424"/>
      <c r="AD52" s="424"/>
      <c r="AE52" s="425"/>
      <c r="AF52" s="101"/>
      <c r="AG52" s="101"/>
      <c r="AJ52" s="132"/>
      <c r="AK52" s="132"/>
    </row>
    <row r="53" spans="2:37" ht="18.75" customHeight="1" x14ac:dyDescent="0.15">
      <c r="C53" s="101"/>
      <c r="D53" s="102" t="s">
        <v>202</v>
      </c>
      <c r="E53" s="422"/>
      <c r="F53" s="422"/>
      <c r="G53" s="422"/>
      <c r="H53" s="422"/>
      <c r="I53" s="422"/>
      <c r="J53" s="422"/>
      <c r="K53" s="105" t="s">
        <v>203</v>
      </c>
      <c r="L53" s="426"/>
      <c r="M53" s="427"/>
      <c r="N53" s="427"/>
      <c r="O53" s="427"/>
      <c r="P53" s="427"/>
      <c r="Q53" s="427"/>
      <c r="R53" s="427"/>
      <c r="S53" s="427"/>
      <c r="T53" s="427"/>
      <c r="U53" s="427"/>
      <c r="V53" s="427"/>
      <c r="W53" s="427"/>
      <c r="X53" s="427"/>
      <c r="Y53" s="427"/>
      <c r="Z53" s="427"/>
      <c r="AA53" s="427"/>
      <c r="AB53" s="427"/>
      <c r="AC53" s="427"/>
      <c r="AD53" s="427"/>
      <c r="AE53" s="428"/>
      <c r="AF53" s="101"/>
      <c r="AG53" s="101"/>
      <c r="AJ53" s="132"/>
      <c r="AK53" s="132"/>
    </row>
    <row r="54" spans="2:37" ht="29.1" customHeight="1" x14ac:dyDescent="0.15">
      <c r="C54" s="101"/>
      <c r="D54" s="418" t="s">
        <v>204</v>
      </c>
      <c r="E54" s="418"/>
      <c r="F54" s="418"/>
      <c r="G54" s="418"/>
      <c r="H54" s="418"/>
      <c r="I54" s="418"/>
      <c r="J54" s="418"/>
      <c r="K54" s="418"/>
      <c r="L54" s="429"/>
      <c r="M54" s="430"/>
      <c r="N54" s="430"/>
      <c r="O54" s="430"/>
      <c r="P54" s="430"/>
      <c r="Q54" s="430"/>
      <c r="R54" s="430"/>
      <c r="S54" s="430"/>
      <c r="T54" s="430"/>
      <c r="U54" s="430"/>
      <c r="V54" s="430"/>
      <c r="W54" s="430"/>
      <c r="X54" s="430"/>
      <c r="Y54" s="430"/>
      <c r="Z54" s="430"/>
      <c r="AA54" s="430"/>
      <c r="AB54" s="430"/>
      <c r="AC54" s="430"/>
      <c r="AD54" s="430"/>
      <c r="AE54" s="431"/>
      <c r="AF54" s="101"/>
      <c r="AG54" s="101"/>
      <c r="AJ54" s="132"/>
      <c r="AK54" s="132"/>
    </row>
    <row r="55" spans="2:37" ht="6" customHeight="1" x14ac:dyDescent="0.15">
      <c r="AJ55" s="132"/>
      <c r="AK55" s="132"/>
    </row>
    <row r="56" spans="2:37" ht="15" customHeight="1" x14ac:dyDescent="0.15">
      <c r="B56" s="68" t="s">
        <v>205</v>
      </c>
      <c r="AJ56" s="132"/>
      <c r="AK56" s="132"/>
    </row>
    <row r="57" spans="2:37" ht="15" customHeight="1" x14ac:dyDescent="0.15">
      <c r="C57" s="68" t="s">
        <v>278</v>
      </c>
      <c r="AJ57" s="132"/>
      <c r="AK57" s="132"/>
    </row>
    <row r="58" spans="2:37" ht="15" customHeight="1" x14ac:dyDescent="0.15">
      <c r="D58" s="68" t="s">
        <v>279</v>
      </c>
      <c r="AJ58" s="132"/>
      <c r="AK58" s="132"/>
    </row>
    <row r="59" spans="2:37" ht="15" customHeight="1" x14ac:dyDescent="0.15">
      <c r="D59" s="68" t="s">
        <v>280</v>
      </c>
      <c r="AJ59" s="132"/>
      <c r="AK59" s="132"/>
    </row>
    <row r="60" spans="2:37" ht="15" customHeight="1" x14ac:dyDescent="0.15">
      <c r="D60" s="68" t="s">
        <v>281</v>
      </c>
      <c r="AJ60" s="132"/>
      <c r="AK60" s="132"/>
    </row>
    <row r="61" spans="2:37" ht="15" customHeight="1" x14ac:dyDescent="0.15">
      <c r="D61" s="68" t="s">
        <v>282</v>
      </c>
      <c r="AJ61" s="132"/>
      <c r="AK61" s="132"/>
    </row>
    <row r="62" spans="2:37" ht="15" customHeight="1" x14ac:dyDescent="0.15">
      <c r="C62" s="68" t="s">
        <v>283</v>
      </c>
      <c r="AJ62" s="132"/>
      <c r="AK62" s="132"/>
    </row>
    <row r="63" spans="2:37" ht="15" customHeight="1" x14ac:dyDescent="0.15">
      <c r="D63" s="68" t="s">
        <v>284</v>
      </c>
      <c r="AJ63" s="132"/>
      <c r="AK63" s="132"/>
    </row>
    <row r="64" spans="2:37" ht="15" customHeight="1" x14ac:dyDescent="0.15">
      <c r="C64" s="68" t="s">
        <v>285</v>
      </c>
      <c r="AJ64" s="132"/>
      <c r="AK64" s="132"/>
    </row>
    <row r="65" spans="3:37" ht="15" customHeight="1" x14ac:dyDescent="0.15">
      <c r="D65" s="68" t="s">
        <v>286</v>
      </c>
      <c r="AJ65" s="132"/>
      <c r="AK65" s="132"/>
    </row>
    <row r="66" spans="3:37" ht="15" customHeight="1" x14ac:dyDescent="0.15">
      <c r="C66" s="68" t="s">
        <v>287</v>
      </c>
      <c r="AJ66" s="132"/>
      <c r="AK66" s="132"/>
    </row>
    <row r="67" spans="3:37" ht="15" customHeight="1" x14ac:dyDescent="0.15">
      <c r="D67" s="68" t="s">
        <v>288</v>
      </c>
      <c r="AJ67" s="132"/>
      <c r="AK67" s="132"/>
    </row>
    <row r="68" spans="3:37" ht="15" customHeight="1" x14ac:dyDescent="0.15">
      <c r="C68" s="68" t="s">
        <v>289</v>
      </c>
      <c r="AJ68" s="132"/>
      <c r="AK68" s="132"/>
    </row>
    <row r="69" spans="3:37" ht="15" customHeight="1" x14ac:dyDescent="0.15">
      <c r="C69" s="68" t="s">
        <v>290</v>
      </c>
      <c r="AJ69" s="132"/>
      <c r="AK69" s="132"/>
    </row>
    <row r="70" spans="3:37" ht="6" customHeight="1" x14ac:dyDescent="0.15">
      <c r="AJ70" s="132"/>
      <c r="AK70" s="132"/>
    </row>
    <row r="71" spans="3:37" ht="15" customHeight="1" x14ac:dyDescent="0.15">
      <c r="C71" s="68" t="s">
        <v>214</v>
      </c>
      <c r="AJ71" s="132"/>
      <c r="AK71" s="132"/>
    </row>
    <row r="72" spans="3:37" ht="6" customHeight="1" x14ac:dyDescent="0.15">
      <c r="AJ72" s="132"/>
      <c r="AK72" s="132"/>
    </row>
    <row r="73" spans="3:37" ht="15" customHeight="1" x14ac:dyDescent="0.15">
      <c r="AJ73" s="132"/>
      <c r="AK73" s="132"/>
    </row>
    <row r="74" spans="3:37" ht="15" customHeight="1" x14ac:dyDescent="0.15">
      <c r="AJ74" s="132"/>
      <c r="AK74" s="132"/>
    </row>
    <row r="75" spans="3:37" ht="15" customHeight="1" x14ac:dyDescent="0.15">
      <c r="C75" s="68" t="s">
        <v>215</v>
      </c>
      <c r="AJ75" s="132"/>
      <c r="AK75" s="132"/>
    </row>
    <row r="76" spans="3:37" ht="17.100000000000001" customHeight="1" x14ac:dyDescent="0.15">
      <c r="D76" s="68" t="s">
        <v>216</v>
      </c>
      <c r="AJ76" s="132"/>
      <c r="AK76" s="132"/>
    </row>
    <row r="77" spans="3:37" ht="17.100000000000001" customHeight="1" x14ac:dyDescent="0.15">
      <c r="E77" s="68" t="s">
        <v>217</v>
      </c>
      <c r="AK77" s="132"/>
    </row>
    <row r="78" spans="3:37" ht="17.100000000000001" customHeight="1" x14ac:dyDescent="0.15">
      <c r="F78" s="160" t="s">
        <v>25</v>
      </c>
      <c r="G78" s="68" t="s">
        <v>218</v>
      </c>
      <c r="L78" s="160" t="s">
        <v>25</v>
      </c>
      <c r="M78" s="68" t="s">
        <v>219</v>
      </c>
      <c r="R78" s="160" t="s">
        <v>25</v>
      </c>
      <c r="S78" s="68" t="s">
        <v>220</v>
      </c>
      <c r="AJ78" s="131" t="str">
        <f>IF(AND(F78="■",L78="■"),"NG",IF(AND(F78="■",R78="■"),"NG",IF(AND(L78="■",R78="■"),"NG","OK")))</f>
        <v>OK</v>
      </c>
      <c r="AK78" s="132"/>
    </row>
    <row r="79" spans="3:37" ht="17.100000000000001" customHeight="1" x14ac:dyDescent="0.15">
      <c r="AJ79" s="131"/>
      <c r="AK79" s="132"/>
    </row>
    <row r="80" spans="3:37" ht="17.100000000000001" customHeight="1" x14ac:dyDescent="0.15">
      <c r="AJ80" s="131"/>
      <c r="AK80" s="132"/>
    </row>
    <row r="81" spans="25:37" ht="17.100000000000001" customHeight="1" x14ac:dyDescent="0.15">
      <c r="Y81" s="413"/>
      <c r="Z81" s="413"/>
      <c r="AA81" s="413"/>
      <c r="AB81" s="413"/>
      <c r="AC81" s="413"/>
      <c r="AD81" s="413"/>
      <c r="AE81" s="413"/>
      <c r="AF81" s="413"/>
      <c r="AG81" s="413"/>
      <c r="AJ81" s="131" t="str">
        <f>IF(AND(F81="■",L81="■"),"NG",IF(AND(F81="■",R81="■"),"NG",IF(AND(L81="■",R81="■"),"NG",IF(AND(F81="□",L81="□",R81="□"),"NG","OK"))))</f>
        <v>OK</v>
      </c>
      <c r="AK81" s="132"/>
    </row>
    <row r="82" spans="25:37" ht="15" customHeight="1" x14ac:dyDescent="0.15">
      <c r="AJ82" s="132"/>
      <c r="AK82" s="132"/>
    </row>
    <row r="83" spans="25:37" ht="15" customHeight="1" x14ac:dyDescent="0.15"/>
    <row r="84" spans="25:37" ht="15" customHeight="1" x14ac:dyDescent="0.15"/>
    <row r="85" spans="25:37" ht="15" customHeight="1" x14ac:dyDescent="0.15"/>
    <row r="86" spans="25:37" ht="15" customHeight="1" x14ac:dyDescent="0.15"/>
    <row r="87" spans="25:37" ht="15" customHeight="1" x14ac:dyDescent="0.15"/>
    <row r="88" spans="25:37" ht="15" customHeight="1" x14ac:dyDescent="0.15"/>
    <row r="89" spans="25:37" ht="15" customHeight="1" x14ac:dyDescent="0.15"/>
  </sheetData>
  <sheetProtection algorithmName="SHA-512" hashValue="GanCAtMtswKuAcNLVcZEOx/TiBn9HVQR4XGJxZ2eWZyQjRRIVbboSUmYJKKbGDIWtMFFNflsLrr7QLCcXS7LIg==" saltValue="KGhC2XT+CXQEKI7hk+utrw==" spinCount="100000" sheet="1" formatCells="0" selectLockedCells="1"/>
  <mergeCells count="38">
    <mergeCell ref="AC42:AD42"/>
    <mergeCell ref="X14:AH14"/>
    <mergeCell ref="X18:AH18"/>
    <mergeCell ref="A24:AH24"/>
    <mergeCell ref="U26:AD26"/>
    <mergeCell ref="U28:X28"/>
    <mergeCell ref="Z28:AA28"/>
    <mergeCell ref="AC28:AD28"/>
    <mergeCell ref="P14:W14"/>
    <mergeCell ref="E52:F52"/>
    <mergeCell ref="L52:AE54"/>
    <mergeCell ref="E53:J53"/>
    <mergeCell ref="D54:K54"/>
    <mergeCell ref="D51:K51"/>
    <mergeCell ref="Y81:AG81"/>
    <mergeCell ref="X16:AH16"/>
    <mergeCell ref="X17:AH17"/>
    <mergeCell ref="X19:AH19"/>
    <mergeCell ref="P16:W16"/>
    <mergeCell ref="P17:W17"/>
    <mergeCell ref="U44:X44"/>
    <mergeCell ref="Z44:AA44"/>
    <mergeCell ref="AC44:AD44"/>
    <mergeCell ref="U46:AG47"/>
    <mergeCell ref="L51:AE51"/>
    <mergeCell ref="U30:AE30"/>
    <mergeCell ref="U32:AG32"/>
    <mergeCell ref="E40:L41"/>
    <mergeCell ref="U42:X42"/>
    <mergeCell ref="Z42:AA42"/>
    <mergeCell ref="N4:V5"/>
    <mergeCell ref="A8:AH8"/>
    <mergeCell ref="A9:AH9"/>
    <mergeCell ref="Y10:AA10"/>
    <mergeCell ref="AC10:AD10"/>
    <mergeCell ref="AF10:AG10"/>
    <mergeCell ref="X4:AH5"/>
    <mergeCell ref="A6:AH6"/>
  </mergeCells>
  <phoneticPr fontId="2"/>
  <conditionalFormatting sqref="X4:AH5">
    <cfRule type="containsText" dxfId="2" priority="2" operator="containsText" text="入力エラー">
      <formula>NOT(ISERROR(SEARCH("入力エラー",X4)))</formula>
    </cfRule>
  </conditionalFormatting>
  <conditionalFormatting sqref="N4 W4:W5">
    <cfRule type="containsText" dxfId="1" priority="1" operator="containsText" text="使用不可">
      <formula>NOT(ISERROR(SEARCH("使用不可",N4)))</formula>
    </cfRule>
  </conditionalFormatting>
  <dataValidations count="1">
    <dataValidation type="list" allowBlank="1" showInputMessage="1" showErrorMessage="1" sqref="U35 Y35 F78 L78 R78" xr:uid="{677B94DD-CD01-4AA9-9B85-94ECE23A8726}">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&amp;LＨＰ住-884-4　（Ver.20260401）&amp;RCopyright 2022-2026 Houseplus Corporation</oddFooter>
  </headerFooter>
  <rowBreaks count="1" manualBreakCount="1">
    <brk id="55" max="34"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2FD2-8B4F-4A38-977E-7FE880A8DFE1}">
  <sheetPr codeName="Sheet3">
    <pageSetUpPr fitToPage="1"/>
  </sheetPr>
  <dimension ref="A1:AV97"/>
  <sheetViews>
    <sheetView showGridLines="0" view="pageBreakPreview" zoomScaleNormal="100" zoomScaleSheetLayoutView="100" workbookViewId="0">
      <selection activeCell="BD5" sqref="BD5"/>
    </sheetView>
  </sheetViews>
  <sheetFormatPr defaultColWidth="9" defaultRowHeight="18.75" x14ac:dyDescent="0.15"/>
  <cols>
    <col min="1" max="14" width="2.5" style="68" customWidth="1"/>
    <col min="15" max="15" width="4" style="68" customWidth="1"/>
    <col min="16" max="22" width="2.5" style="68" customWidth="1"/>
    <col min="23" max="24" width="3.25" style="68" customWidth="1"/>
    <col min="25" max="28" width="2.5" style="68" customWidth="1"/>
    <col min="29" max="30" width="3.25" style="68" customWidth="1"/>
    <col min="31" max="33" width="2.5" style="68" customWidth="1"/>
    <col min="34" max="34" width="23.375" style="131" hidden="1" customWidth="1"/>
    <col min="35" max="48" width="2.5" style="68" customWidth="1"/>
    <col min="49" max="67" width="1.875" style="68" customWidth="1"/>
    <col min="68" max="75" width="2.125" style="68" customWidth="1"/>
    <col min="76" max="16384" width="9" style="68"/>
  </cols>
  <sheetData>
    <row r="1" spans="1:48" ht="15" customHeight="1" x14ac:dyDescent="0.15">
      <c r="X1" s="432" t="str">
        <f>IF(COUNTIF(AH9:AH45,"NG")&gt;0,"入力エラー：未入力箇所あり","")&amp;""</f>
        <v>入力エラー：未入力箇所あり</v>
      </c>
      <c r="Y1" s="432"/>
      <c r="Z1" s="432"/>
      <c r="AA1" s="432"/>
      <c r="AB1" s="432"/>
      <c r="AC1" s="432"/>
      <c r="AD1" s="432"/>
      <c r="AE1" s="432"/>
      <c r="AF1" s="432"/>
    </row>
    <row r="2" spans="1:48" ht="15" customHeight="1" x14ac:dyDescent="0.15">
      <c r="X2" s="432"/>
      <c r="Y2" s="432"/>
      <c r="Z2" s="432"/>
      <c r="AA2" s="432"/>
      <c r="AB2" s="432"/>
      <c r="AC2" s="432"/>
      <c r="AD2" s="432"/>
      <c r="AE2" s="432"/>
      <c r="AF2" s="432"/>
    </row>
    <row r="3" spans="1:48" ht="15" customHeight="1" x14ac:dyDescent="0.15"/>
    <row r="4" spans="1:48" ht="15" customHeight="1" x14ac:dyDescent="0.15">
      <c r="A4" s="413" t="s">
        <v>147</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69"/>
      <c r="AH4" s="133"/>
    </row>
    <row r="5" spans="1:48" ht="15" customHeight="1" x14ac:dyDescent="0.15">
      <c r="A5" s="413" t="s">
        <v>148</v>
      </c>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69"/>
      <c r="AH5" s="133"/>
    </row>
    <row r="6" spans="1:48" ht="15" customHeight="1" x14ac:dyDescent="0.15">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133"/>
      <c r="AI6" s="69"/>
      <c r="AJ6" s="69"/>
      <c r="AK6" s="69"/>
      <c r="AL6" s="69"/>
      <c r="AM6" s="69"/>
      <c r="AN6" s="69"/>
      <c r="AO6" s="69"/>
      <c r="AP6" s="69"/>
      <c r="AQ6" s="69"/>
      <c r="AR6" s="69"/>
      <c r="AS6" s="69"/>
      <c r="AT6" s="69"/>
      <c r="AU6" s="69"/>
      <c r="AV6" s="69"/>
    </row>
    <row r="7" spans="1:48" ht="15" customHeight="1" x14ac:dyDescent="0.15">
      <c r="B7" s="68" t="s">
        <v>149</v>
      </c>
    </row>
    <row r="8" spans="1:48" ht="15" customHeight="1" x14ac:dyDescent="0.15">
      <c r="C8" s="68" t="s">
        <v>150</v>
      </c>
    </row>
    <row r="9" spans="1:48" ht="15" customHeight="1" x14ac:dyDescent="0.15">
      <c r="D9" s="440" t="s">
        <v>151</v>
      </c>
      <c r="E9" s="441"/>
      <c r="F9" s="441"/>
      <c r="G9" s="441"/>
      <c r="H9" s="441"/>
      <c r="I9" s="441"/>
      <c r="J9" s="441"/>
      <c r="K9" s="441"/>
      <c r="L9" s="473" t="str">
        <f>IF(OR('申込書（既存）'!F24="",'申込書（既存）'!J24=""),"",'申込書（既存）'!F24&amp;'申込書（既存）'!J24)</f>
        <v/>
      </c>
      <c r="M9" s="473"/>
      <c r="N9" s="473"/>
      <c r="O9" s="473"/>
      <c r="P9" s="473"/>
      <c r="Q9" s="473"/>
      <c r="R9" s="473"/>
      <c r="S9" s="473"/>
      <c r="T9" s="473"/>
      <c r="U9" s="473"/>
      <c r="V9" s="473"/>
      <c r="W9" s="473"/>
      <c r="X9" s="473"/>
      <c r="Y9" s="473"/>
      <c r="Z9" s="473"/>
      <c r="AA9" s="473"/>
      <c r="AB9" s="473"/>
      <c r="AC9" s="473"/>
      <c r="AD9" s="473"/>
      <c r="AE9" s="474"/>
      <c r="AF9" s="70"/>
      <c r="AG9" s="70"/>
      <c r="AH9" s="134"/>
      <c r="AI9" s="70"/>
      <c r="AJ9" s="70"/>
      <c r="AK9" s="70"/>
      <c r="AL9" s="70"/>
      <c r="AM9" s="70"/>
      <c r="AN9" s="70"/>
      <c r="AO9" s="70"/>
      <c r="AP9" s="70"/>
      <c r="AQ9" s="70"/>
      <c r="AR9" s="70"/>
    </row>
    <row r="10" spans="1:48" ht="15" customHeight="1" x14ac:dyDescent="0.15">
      <c r="D10" s="443"/>
      <c r="E10" s="444"/>
      <c r="F10" s="444"/>
      <c r="G10" s="444"/>
      <c r="H10" s="444"/>
      <c r="I10" s="444"/>
      <c r="J10" s="444"/>
      <c r="K10" s="444"/>
      <c r="L10" s="475"/>
      <c r="M10" s="475"/>
      <c r="N10" s="475"/>
      <c r="O10" s="475"/>
      <c r="P10" s="475"/>
      <c r="Q10" s="475"/>
      <c r="R10" s="475"/>
      <c r="S10" s="475"/>
      <c r="T10" s="475"/>
      <c r="U10" s="475"/>
      <c r="V10" s="475"/>
      <c r="W10" s="475"/>
      <c r="X10" s="475"/>
      <c r="Y10" s="475"/>
      <c r="Z10" s="475"/>
      <c r="AA10" s="475"/>
      <c r="AB10" s="475"/>
      <c r="AC10" s="475"/>
      <c r="AD10" s="475"/>
      <c r="AE10" s="476"/>
      <c r="AF10" s="70"/>
      <c r="AG10" s="70"/>
      <c r="AH10" s="134"/>
      <c r="AI10" s="70"/>
      <c r="AJ10" s="70"/>
      <c r="AK10" s="70"/>
      <c r="AL10" s="70"/>
      <c r="AM10" s="70"/>
      <c r="AN10" s="70"/>
      <c r="AO10" s="70"/>
      <c r="AP10" s="70"/>
      <c r="AQ10" s="70"/>
      <c r="AR10" s="70"/>
    </row>
    <row r="11" spans="1:48" ht="15" customHeight="1" x14ac:dyDescent="0.15">
      <c r="D11" s="440" t="s">
        <v>152</v>
      </c>
      <c r="E11" s="441"/>
      <c r="F11" s="441"/>
      <c r="G11" s="441"/>
      <c r="H11" s="441"/>
      <c r="I11" s="441"/>
      <c r="J11" s="441"/>
      <c r="K11" s="441"/>
      <c r="L11" s="463" t="str">
        <f>IF('申込書（既存）'!F22="","",'申込書（既存）'!F22)</f>
        <v/>
      </c>
      <c r="M11" s="463"/>
      <c r="N11" s="463"/>
      <c r="O11" s="463"/>
      <c r="P11" s="463"/>
      <c r="Q11" s="463"/>
      <c r="R11" s="463"/>
      <c r="S11" s="463"/>
      <c r="T11" s="463"/>
      <c r="U11" s="463"/>
      <c r="V11" s="463"/>
      <c r="W11" s="463"/>
      <c r="X11" s="463"/>
      <c r="Y11" s="463"/>
      <c r="Z11" s="463"/>
      <c r="AA11" s="463"/>
      <c r="AB11" s="463"/>
      <c r="AC11" s="463"/>
      <c r="AD11" s="463"/>
      <c r="AE11" s="464"/>
      <c r="AF11" s="70"/>
      <c r="AG11" s="70"/>
      <c r="AH11" s="134"/>
      <c r="AI11" s="70"/>
      <c r="AJ11" s="70"/>
      <c r="AK11" s="70"/>
      <c r="AL11" s="70"/>
      <c r="AM11" s="70"/>
      <c r="AN11" s="70"/>
      <c r="AO11" s="70"/>
      <c r="AP11" s="70"/>
    </row>
    <row r="12" spans="1:48" ht="15" customHeight="1" x14ac:dyDescent="0.15">
      <c r="D12" s="443"/>
      <c r="E12" s="444"/>
      <c r="F12" s="444"/>
      <c r="G12" s="444"/>
      <c r="H12" s="444"/>
      <c r="I12" s="444"/>
      <c r="J12" s="444"/>
      <c r="K12" s="444"/>
      <c r="L12" s="465"/>
      <c r="M12" s="465"/>
      <c r="N12" s="465"/>
      <c r="O12" s="465"/>
      <c r="P12" s="465"/>
      <c r="Q12" s="465"/>
      <c r="R12" s="465"/>
      <c r="S12" s="465"/>
      <c r="T12" s="465"/>
      <c r="U12" s="465"/>
      <c r="V12" s="465"/>
      <c r="W12" s="465"/>
      <c r="X12" s="465"/>
      <c r="Y12" s="465"/>
      <c r="Z12" s="465"/>
      <c r="AA12" s="465"/>
      <c r="AB12" s="465"/>
      <c r="AC12" s="465"/>
      <c r="AD12" s="465"/>
      <c r="AE12" s="466"/>
      <c r="AF12" s="70"/>
      <c r="AG12" s="70"/>
      <c r="AH12" s="134"/>
      <c r="AI12" s="70"/>
      <c r="AJ12" s="70"/>
      <c r="AK12" s="70"/>
      <c r="AL12" s="70"/>
      <c r="AM12" s="70"/>
      <c r="AN12" s="70"/>
      <c r="AO12" s="70"/>
      <c r="AP12" s="70"/>
    </row>
    <row r="13" spans="1:48" ht="15" customHeight="1" x14ac:dyDescent="0.15">
      <c r="D13" s="440" t="s">
        <v>153</v>
      </c>
      <c r="E13" s="441"/>
      <c r="F13" s="441"/>
      <c r="G13" s="441"/>
      <c r="H13" s="441"/>
      <c r="I13" s="441"/>
      <c r="J13" s="441"/>
      <c r="K13" s="441"/>
      <c r="L13" s="469"/>
      <c r="M13" s="469"/>
      <c r="N13" s="469"/>
      <c r="O13" s="469"/>
      <c r="P13" s="469"/>
      <c r="Q13" s="469"/>
      <c r="R13" s="469"/>
      <c r="S13" s="469"/>
      <c r="T13" s="453" t="s">
        <v>9</v>
      </c>
      <c r="U13" s="71"/>
      <c r="V13" s="71"/>
      <c r="W13" s="71"/>
      <c r="X13" s="71"/>
      <c r="Y13" s="71"/>
      <c r="Z13" s="71"/>
      <c r="AA13" s="71"/>
      <c r="AB13" s="71"/>
      <c r="AC13" s="71"/>
      <c r="AD13" s="71"/>
      <c r="AE13" s="72"/>
      <c r="AF13" s="70"/>
      <c r="AG13" s="70"/>
      <c r="AH13" s="134" t="str">
        <f>IF(OR(L13="",L15="",L17=""),"NG","OK")</f>
        <v>NG</v>
      </c>
      <c r="AI13" s="70"/>
      <c r="AJ13" s="70"/>
      <c r="AK13" s="70"/>
      <c r="AL13" s="70"/>
      <c r="AM13" s="70"/>
      <c r="AN13" s="70"/>
      <c r="AO13" s="70"/>
      <c r="AP13" s="70"/>
    </row>
    <row r="14" spans="1:48" ht="15" customHeight="1" x14ac:dyDescent="0.15">
      <c r="D14" s="443"/>
      <c r="E14" s="444"/>
      <c r="F14" s="444"/>
      <c r="G14" s="444"/>
      <c r="H14" s="444"/>
      <c r="I14" s="444"/>
      <c r="J14" s="444"/>
      <c r="K14" s="444"/>
      <c r="L14" s="470"/>
      <c r="M14" s="470"/>
      <c r="N14" s="470"/>
      <c r="O14" s="470"/>
      <c r="P14" s="470"/>
      <c r="Q14" s="470"/>
      <c r="R14" s="470"/>
      <c r="S14" s="470"/>
      <c r="T14" s="454"/>
      <c r="U14" s="73"/>
      <c r="V14" s="73"/>
      <c r="W14" s="73"/>
      <c r="X14" s="73"/>
      <c r="Y14" s="73"/>
      <c r="Z14" s="73"/>
      <c r="AA14" s="73"/>
      <c r="AB14" s="73"/>
      <c r="AC14" s="73"/>
      <c r="AD14" s="73"/>
      <c r="AE14" s="74"/>
      <c r="AF14" s="70"/>
      <c r="AG14" s="70"/>
      <c r="AH14" s="134"/>
      <c r="AI14" s="70"/>
      <c r="AJ14" s="70"/>
      <c r="AK14" s="70"/>
      <c r="AL14" s="70"/>
      <c r="AM14" s="70"/>
      <c r="AN14" s="70"/>
      <c r="AO14" s="70"/>
      <c r="AP14" s="70"/>
    </row>
    <row r="15" spans="1:48" ht="15" customHeight="1" x14ac:dyDescent="0.15">
      <c r="D15" s="440" t="s">
        <v>154</v>
      </c>
      <c r="E15" s="441"/>
      <c r="F15" s="441"/>
      <c r="G15" s="441"/>
      <c r="H15" s="441"/>
      <c r="I15" s="441"/>
      <c r="J15" s="441"/>
      <c r="K15" s="441"/>
      <c r="L15" s="469"/>
      <c r="M15" s="469"/>
      <c r="N15" s="469"/>
      <c r="O15" s="469"/>
      <c r="P15" s="469"/>
      <c r="Q15" s="469"/>
      <c r="R15" s="469"/>
      <c r="S15" s="469"/>
      <c r="T15" s="453" t="s">
        <v>9</v>
      </c>
      <c r="U15" s="71"/>
      <c r="V15" s="71"/>
      <c r="W15" s="71"/>
      <c r="X15" s="71"/>
      <c r="Y15" s="71"/>
      <c r="Z15" s="71"/>
      <c r="AA15" s="71"/>
      <c r="AB15" s="71"/>
      <c r="AC15" s="71"/>
      <c r="AD15" s="71"/>
      <c r="AE15" s="72"/>
      <c r="AF15" s="70"/>
      <c r="AG15" s="70"/>
      <c r="AH15" s="134"/>
      <c r="AI15" s="70"/>
      <c r="AJ15" s="70"/>
      <c r="AK15" s="70"/>
      <c r="AL15" s="70"/>
      <c r="AM15" s="70"/>
      <c r="AN15" s="70"/>
      <c r="AO15" s="70"/>
      <c r="AP15" s="70"/>
    </row>
    <row r="16" spans="1:48" ht="15" customHeight="1" x14ac:dyDescent="0.15">
      <c r="D16" s="443"/>
      <c r="E16" s="444"/>
      <c r="F16" s="444"/>
      <c r="G16" s="444"/>
      <c r="H16" s="444"/>
      <c r="I16" s="444"/>
      <c r="J16" s="444"/>
      <c r="K16" s="444"/>
      <c r="L16" s="470"/>
      <c r="M16" s="470"/>
      <c r="N16" s="470"/>
      <c r="O16" s="470"/>
      <c r="P16" s="470"/>
      <c r="Q16" s="470"/>
      <c r="R16" s="470"/>
      <c r="S16" s="470"/>
      <c r="T16" s="454"/>
      <c r="U16" s="73"/>
      <c r="V16" s="73"/>
      <c r="W16" s="73"/>
      <c r="X16" s="73"/>
      <c r="Y16" s="73"/>
      <c r="Z16" s="73"/>
      <c r="AA16" s="73"/>
      <c r="AB16" s="73"/>
      <c r="AC16" s="73"/>
      <c r="AD16" s="73"/>
      <c r="AE16" s="74"/>
      <c r="AF16" s="70"/>
      <c r="AG16" s="70"/>
      <c r="AH16" s="134"/>
      <c r="AI16" s="70"/>
      <c r="AJ16" s="70"/>
      <c r="AK16" s="70"/>
      <c r="AL16" s="70"/>
      <c r="AM16" s="70"/>
      <c r="AN16" s="70"/>
      <c r="AO16" s="70"/>
      <c r="AP16" s="70"/>
      <c r="AQ16" s="70"/>
      <c r="AR16" s="70"/>
    </row>
    <row r="17" spans="4:44" ht="15" customHeight="1" x14ac:dyDescent="0.15">
      <c r="D17" s="440" t="s">
        <v>155</v>
      </c>
      <c r="E17" s="441"/>
      <c r="F17" s="441"/>
      <c r="G17" s="441"/>
      <c r="H17" s="441"/>
      <c r="I17" s="441"/>
      <c r="J17" s="441"/>
      <c r="K17" s="441"/>
      <c r="L17" s="469"/>
      <c r="M17" s="469"/>
      <c r="N17" s="469"/>
      <c r="O17" s="469"/>
      <c r="P17" s="469"/>
      <c r="Q17" s="469"/>
      <c r="R17" s="469"/>
      <c r="S17" s="469"/>
      <c r="T17" s="453" t="s">
        <v>9</v>
      </c>
      <c r="U17" s="71"/>
      <c r="V17" s="71"/>
      <c r="W17" s="71"/>
      <c r="X17" s="71"/>
      <c r="Y17" s="71"/>
      <c r="Z17" s="71"/>
      <c r="AA17" s="71"/>
      <c r="AB17" s="71"/>
      <c r="AC17" s="71"/>
      <c r="AD17" s="71"/>
      <c r="AE17" s="72"/>
      <c r="AF17" s="70"/>
      <c r="AG17" s="70"/>
      <c r="AH17" s="134"/>
      <c r="AI17" s="70"/>
      <c r="AJ17" s="70"/>
      <c r="AK17" s="70"/>
      <c r="AL17" s="70"/>
      <c r="AM17" s="70"/>
      <c r="AN17" s="70"/>
      <c r="AO17" s="70"/>
      <c r="AP17" s="70"/>
      <c r="AQ17" s="70"/>
      <c r="AR17" s="70"/>
    </row>
    <row r="18" spans="4:44" ht="15" customHeight="1" x14ac:dyDescent="0.15">
      <c r="D18" s="443"/>
      <c r="E18" s="444"/>
      <c r="F18" s="444"/>
      <c r="G18" s="444"/>
      <c r="H18" s="444"/>
      <c r="I18" s="444"/>
      <c r="J18" s="444"/>
      <c r="K18" s="444"/>
      <c r="L18" s="471"/>
      <c r="M18" s="470"/>
      <c r="N18" s="470"/>
      <c r="O18" s="470"/>
      <c r="P18" s="470"/>
      <c r="Q18" s="470"/>
      <c r="R18" s="470"/>
      <c r="S18" s="470"/>
      <c r="T18" s="472"/>
      <c r="U18" s="73"/>
      <c r="V18" s="73"/>
      <c r="W18" s="73"/>
      <c r="X18" s="73"/>
      <c r="Y18" s="73"/>
      <c r="Z18" s="73"/>
      <c r="AA18" s="73"/>
      <c r="AB18" s="73"/>
      <c r="AC18" s="73"/>
      <c r="AD18" s="73"/>
      <c r="AE18" s="74"/>
      <c r="AF18" s="70"/>
      <c r="AG18" s="70"/>
      <c r="AH18" s="134"/>
      <c r="AI18" s="70"/>
      <c r="AJ18" s="70"/>
      <c r="AK18" s="70"/>
      <c r="AL18" s="70"/>
      <c r="AM18" s="70"/>
    </row>
    <row r="19" spans="4:44" ht="18.75" customHeight="1" x14ac:dyDescent="0.15">
      <c r="D19" s="446" t="s">
        <v>156</v>
      </c>
      <c r="E19" s="447"/>
      <c r="F19" s="447"/>
      <c r="G19" s="447"/>
      <c r="H19" s="447"/>
      <c r="I19" s="447"/>
      <c r="J19" s="447"/>
      <c r="K19" s="447"/>
      <c r="L19" s="106" t="str">
        <f>IF('申込書（既存）'!F25="■","■","□")</f>
        <v>□</v>
      </c>
      <c r="M19" s="75" t="s">
        <v>157</v>
      </c>
      <c r="N19" s="75"/>
      <c r="O19" s="75"/>
      <c r="P19" s="75"/>
      <c r="Q19" s="75"/>
      <c r="R19" s="75"/>
      <c r="S19" s="75"/>
      <c r="T19" s="106" t="str">
        <f>IF('申込書（既存）'!F26="■","■","□")</f>
        <v>□</v>
      </c>
      <c r="U19" s="75" t="s">
        <v>158</v>
      </c>
      <c r="V19" s="75"/>
      <c r="W19" s="75"/>
      <c r="X19" s="75"/>
      <c r="Y19" s="75"/>
      <c r="Z19" s="75"/>
      <c r="AA19" s="75"/>
      <c r="AB19" s="75"/>
      <c r="AC19" s="75"/>
      <c r="AD19" s="75"/>
      <c r="AE19" s="76"/>
      <c r="AF19" s="70"/>
      <c r="AG19" s="70"/>
      <c r="AI19" s="70"/>
      <c r="AJ19" s="70"/>
      <c r="AK19" s="70"/>
      <c r="AL19" s="70"/>
      <c r="AM19" s="70"/>
    </row>
    <row r="20" spans="4:44" ht="15" customHeight="1" x14ac:dyDescent="0.15">
      <c r="D20" s="77"/>
      <c r="F20" s="68" t="s">
        <v>159</v>
      </c>
      <c r="Q20" s="68" t="s">
        <v>160</v>
      </c>
      <c r="U20" s="467" t="str">
        <f>IF(AND(L19="□",T19="□"),"",IF(T19="■",'申込書（既存）'!Q27,""))</f>
        <v/>
      </c>
      <c r="V20" s="467"/>
      <c r="W20" s="467"/>
      <c r="X20" s="467"/>
      <c r="Y20" s="68" t="s">
        <v>12</v>
      </c>
      <c r="AE20" s="78"/>
      <c r="AF20" s="70"/>
      <c r="AG20" s="70"/>
      <c r="AH20" s="134"/>
      <c r="AI20" s="70"/>
      <c r="AJ20" s="70"/>
      <c r="AK20" s="70"/>
      <c r="AL20" s="70"/>
      <c r="AM20" s="70"/>
    </row>
    <row r="21" spans="4:44" ht="15" customHeight="1" x14ac:dyDescent="0.15">
      <c r="D21" s="79"/>
      <c r="E21" s="80"/>
      <c r="F21" s="80"/>
      <c r="G21" s="80"/>
      <c r="H21" s="80"/>
      <c r="I21" s="80"/>
      <c r="J21" s="80"/>
      <c r="K21" s="80"/>
      <c r="L21" s="80"/>
      <c r="M21" s="80"/>
      <c r="N21" s="80"/>
      <c r="O21" s="80"/>
      <c r="P21" s="80" t="s">
        <v>161</v>
      </c>
      <c r="R21" s="80"/>
      <c r="S21" s="80"/>
      <c r="T21" s="80"/>
      <c r="U21" s="468" t="str">
        <f>IF(AND(L19="□",T19="□"),"",IF(T19="■",'申込書（既存）'!AB27,""))</f>
        <v/>
      </c>
      <c r="V21" s="468"/>
      <c r="W21" s="468"/>
      <c r="X21" s="468"/>
      <c r="Y21" s="80" t="s">
        <v>12</v>
      </c>
      <c r="AD21" s="80"/>
      <c r="AE21" s="81"/>
      <c r="AF21" s="70"/>
      <c r="AG21" s="70"/>
      <c r="AH21" s="134"/>
      <c r="AI21" s="70"/>
      <c r="AJ21" s="70"/>
      <c r="AK21" s="70"/>
      <c r="AL21" s="70"/>
      <c r="AM21" s="70"/>
    </row>
    <row r="22" spans="4:44" ht="15" customHeight="1" x14ac:dyDescent="0.15">
      <c r="D22" s="440" t="s">
        <v>162</v>
      </c>
      <c r="E22" s="441"/>
      <c r="F22" s="441"/>
      <c r="G22" s="441"/>
      <c r="H22" s="441"/>
      <c r="I22" s="441"/>
      <c r="J22" s="441"/>
      <c r="K22" s="441"/>
      <c r="L22" s="441"/>
      <c r="M22" s="441"/>
      <c r="N22" s="441"/>
      <c r="O22" s="441"/>
      <c r="Q22" s="459" t="s">
        <v>25</v>
      </c>
      <c r="R22" s="461" t="s">
        <v>163</v>
      </c>
      <c r="S22" s="461"/>
      <c r="T22" s="461"/>
      <c r="U22" s="459" t="s">
        <v>25</v>
      </c>
      <c r="V22" s="461" t="s">
        <v>164</v>
      </c>
      <c r="W22" s="461"/>
      <c r="X22" s="461"/>
      <c r="Y22" s="82"/>
      <c r="Z22" s="83"/>
      <c r="AA22" s="71"/>
      <c r="AB22" s="71"/>
      <c r="AC22" s="71"/>
      <c r="AD22" s="71"/>
      <c r="AE22" s="72"/>
      <c r="AF22" s="70"/>
      <c r="AG22" s="70"/>
      <c r="AH22" s="134" t="str">
        <f>IF(AND(T19="■",Q22="□",U22="□"),"NG","OK")</f>
        <v>OK</v>
      </c>
      <c r="AI22" s="70"/>
      <c r="AJ22" s="70"/>
      <c r="AK22" s="70"/>
      <c r="AL22" s="70"/>
      <c r="AM22" s="70"/>
      <c r="AN22" s="70"/>
      <c r="AO22" s="70"/>
      <c r="AP22" s="70"/>
    </row>
    <row r="23" spans="4:44" ht="15" customHeight="1" x14ac:dyDescent="0.15">
      <c r="D23" s="443"/>
      <c r="E23" s="444"/>
      <c r="F23" s="444"/>
      <c r="G23" s="444"/>
      <c r="H23" s="444"/>
      <c r="I23" s="444"/>
      <c r="J23" s="444"/>
      <c r="K23" s="444"/>
      <c r="L23" s="444"/>
      <c r="M23" s="444"/>
      <c r="N23" s="444"/>
      <c r="O23" s="444"/>
      <c r="Q23" s="460"/>
      <c r="R23" s="462"/>
      <c r="S23" s="462"/>
      <c r="T23" s="462"/>
      <c r="U23" s="460"/>
      <c r="V23" s="462"/>
      <c r="W23" s="462"/>
      <c r="X23" s="462"/>
      <c r="Y23" s="84"/>
      <c r="Z23" s="85"/>
      <c r="AA23" s="73"/>
      <c r="AB23" s="73"/>
      <c r="AC23" s="73"/>
      <c r="AD23" s="73"/>
      <c r="AE23" s="74"/>
      <c r="AF23" s="70"/>
      <c r="AG23" s="70"/>
      <c r="AH23" s="161" t="s">
        <v>306</v>
      </c>
      <c r="AI23" s="70"/>
      <c r="AJ23" s="70"/>
      <c r="AK23" s="70"/>
      <c r="AL23" s="70"/>
      <c r="AM23" s="70"/>
      <c r="AN23" s="70"/>
      <c r="AO23" s="70"/>
      <c r="AP23" s="70"/>
      <c r="AQ23" s="70"/>
      <c r="AR23" s="70"/>
    </row>
    <row r="24" spans="4:44" ht="15" customHeight="1" x14ac:dyDescent="0.15">
      <c r="D24" s="446" t="s">
        <v>165</v>
      </c>
      <c r="E24" s="447"/>
      <c r="F24" s="447"/>
      <c r="G24" s="447"/>
      <c r="H24" s="447"/>
      <c r="I24" s="447"/>
      <c r="J24" s="447"/>
      <c r="K24" s="447"/>
      <c r="L24" s="447"/>
      <c r="M24" s="86"/>
      <c r="N24" s="86"/>
      <c r="O24" s="86"/>
      <c r="P24" s="86"/>
      <c r="Q24" s="86"/>
      <c r="R24" s="86"/>
      <c r="S24" s="86"/>
      <c r="T24" s="86"/>
      <c r="U24" s="86"/>
      <c r="V24" s="86"/>
      <c r="W24" s="86"/>
      <c r="X24" s="86"/>
      <c r="Y24" s="86"/>
      <c r="Z24" s="86"/>
      <c r="AA24" s="86"/>
      <c r="AB24" s="86"/>
      <c r="AC24" s="86"/>
      <c r="AD24" s="86"/>
      <c r="AE24" s="87"/>
      <c r="AF24" s="70"/>
      <c r="AG24" s="70"/>
      <c r="AH24" s="134"/>
      <c r="AI24" s="70"/>
      <c r="AJ24" s="70"/>
      <c r="AK24" s="70"/>
      <c r="AL24" s="70"/>
      <c r="AM24" s="70"/>
    </row>
    <row r="25" spans="4:44" ht="15" customHeight="1" x14ac:dyDescent="0.15">
      <c r="D25" s="88"/>
      <c r="E25" s="124"/>
      <c r="F25" s="448" t="s">
        <v>166</v>
      </c>
      <c r="G25" s="448"/>
      <c r="H25" s="448"/>
      <c r="I25" s="448"/>
      <c r="J25" s="448"/>
      <c r="K25" s="448"/>
      <c r="L25" s="124"/>
      <c r="M25" s="457"/>
      <c r="N25" s="457"/>
      <c r="O25" s="457"/>
      <c r="P25" s="457"/>
      <c r="Q25" s="457"/>
      <c r="R25" s="457"/>
      <c r="S25" s="457"/>
      <c r="T25" s="457"/>
      <c r="U25" s="457"/>
      <c r="V25" s="457"/>
      <c r="W25" s="124" t="s">
        <v>167</v>
      </c>
      <c r="X25" s="124"/>
      <c r="Y25" s="124"/>
      <c r="Z25" s="124"/>
      <c r="AA25" s="124"/>
      <c r="AB25" s="124"/>
      <c r="AC25" s="124"/>
      <c r="AD25" s="124"/>
      <c r="AE25" s="89"/>
      <c r="AF25" s="70"/>
      <c r="AG25" s="70"/>
      <c r="AH25" s="134" t="str">
        <f>IF(OR(M25="",M26="",O27="",W27=""),"NG","OK")</f>
        <v>NG</v>
      </c>
      <c r="AI25" s="70"/>
      <c r="AJ25" s="70"/>
      <c r="AK25" s="70"/>
      <c r="AL25" s="70"/>
      <c r="AM25" s="70"/>
    </row>
    <row r="26" spans="4:44" ht="15" customHeight="1" x14ac:dyDescent="0.15">
      <c r="D26" s="88"/>
      <c r="E26" s="124"/>
      <c r="F26" s="448" t="s">
        <v>168</v>
      </c>
      <c r="G26" s="448"/>
      <c r="H26" s="448"/>
      <c r="I26" s="448"/>
      <c r="J26" s="448"/>
      <c r="K26" s="448"/>
      <c r="L26" s="448"/>
      <c r="M26" s="457"/>
      <c r="N26" s="457"/>
      <c r="O26" s="457"/>
      <c r="P26" s="457"/>
      <c r="Q26" s="457"/>
      <c r="R26" s="457"/>
      <c r="S26" s="457"/>
      <c r="T26" s="457"/>
      <c r="U26" s="457"/>
      <c r="V26" s="457"/>
      <c r="W26" s="124" t="s">
        <v>167</v>
      </c>
      <c r="X26" s="124"/>
      <c r="Y26" s="124"/>
      <c r="Z26" s="124"/>
      <c r="AA26" s="124"/>
      <c r="AB26" s="124"/>
      <c r="AC26" s="124"/>
      <c r="AD26" s="124"/>
      <c r="AE26" s="89"/>
      <c r="AF26" s="70"/>
      <c r="AG26" s="70"/>
      <c r="AH26" s="134"/>
      <c r="AI26" s="70"/>
      <c r="AJ26" s="70"/>
      <c r="AK26" s="70"/>
      <c r="AL26" s="70"/>
      <c r="AM26" s="70"/>
    </row>
    <row r="27" spans="4:44" ht="15" customHeight="1" x14ac:dyDescent="0.15">
      <c r="D27" s="90"/>
      <c r="E27" s="91"/>
      <c r="F27" s="449" t="s">
        <v>169</v>
      </c>
      <c r="G27" s="449"/>
      <c r="H27" s="449"/>
      <c r="I27" s="449"/>
      <c r="J27" s="91"/>
      <c r="K27" s="449" t="s">
        <v>170</v>
      </c>
      <c r="L27" s="449"/>
      <c r="M27" s="449"/>
      <c r="N27" s="449"/>
      <c r="O27" s="458"/>
      <c r="P27" s="458"/>
      <c r="Q27" s="91" t="s">
        <v>11</v>
      </c>
      <c r="R27" s="91"/>
      <c r="S27" s="449" t="s">
        <v>171</v>
      </c>
      <c r="T27" s="449"/>
      <c r="U27" s="449"/>
      <c r="V27" s="449"/>
      <c r="W27" s="458"/>
      <c r="X27" s="458"/>
      <c r="Y27" s="91" t="s">
        <v>11</v>
      </c>
      <c r="Z27" s="91"/>
      <c r="AA27" s="91"/>
      <c r="AB27" s="91"/>
      <c r="AC27" s="91"/>
      <c r="AD27" s="91"/>
      <c r="AE27" s="92"/>
      <c r="AF27" s="70"/>
      <c r="AG27" s="70"/>
      <c r="AH27" s="134"/>
      <c r="AI27" s="70"/>
      <c r="AJ27" s="70"/>
      <c r="AK27" s="70"/>
      <c r="AL27" s="70"/>
      <c r="AM27" s="70"/>
    </row>
    <row r="28" spans="4:44" ht="15" customHeight="1" x14ac:dyDescent="0.15">
      <c r="D28" s="440" t="s">
        <v>172</v>
      </c>
      <c r="E28" s="441"/>
      <c r="F28" s="441"/>
      <c r="G28" s="441"/>
      <c r="H28" s="441"/>
      <c r="I28" s="441"/>
      <c r="J28" s="441"/>
      <c r="K28" s="441"/>
      <c r="L28" s="451"/>
      <c r="M28" s="451"/>
      <c r="N28" s="451"/>
      <c r="O28" s="451"/>
      <c r="P28" s="451"/>
      <c r="Q28" s="451"/>
      <c r="R28" s="451"/>
      <c r="S28" s="451"/>
      <c r="T28" s="451"/>
      <c r="U28" s="453" t="str">
        <f>IF(W28="","","一部")</f>
        <v/>
      </c>
      <c r="V28" s="453"/>
      <c r="W28" s="451"/>
      <c r="X28" s="451"/>
      <c r="Y28" s="451"/>
      <c r="Z28" s="451"/>
      <c r="AA28" s="451"/>
      <c r="AB28" s="451"/>
      <c r="AC28" s="451"/>
      <c r="AD28" s="451"/>
      <c r="AE28" s="455"/>
      <c r="AF28" s="70"/>
      <c r="AG28" s="70"/>
      <c r="AH28" s="134" t="str">
        <f>IF(L28="","NG","OK")</f>
        <v>NG</v>
      </c>
      <c r="AI28" s="70"/>
      <c r="AJ28" s="70"/>
      <c r="AK28" s="70"/>
      <c r="AL28" s="70"/>
      <c r="AM28" s="70"/>
    </row>
    <row r="29" spans="4:44" ht="15" customHeight="1" x14ac:dyDescent="0.15">
      <c r="D29" s="443"/>
      <c r="E29" s="444"/>
      <c r="F29" s="444"/>
      <c r="G29" s="444"/>
      <c r="H29" s="444"/>
      <c r="I29" s="444"/>
      <c r="J29" s="444"/>
      <c r="K29" s="444"/>
      <c r="L29" s="452"/>
      <c r="M29" s="452"/>
      <c r="N29" s="452"/>
      <c r="O29" s="452"/>
      <c r="P29" s="452"/>
      <c r="Q29" s="452"/>
      <c r="R29" s="452"/>
      <c r="S29" s="452"/>
      <c r="T29" s="452"/>
      <c r="U29" s="454"/>
      <c r="V29" s="454"/>
      <c r="W29" s="452"/>
      <c r="X29" s="452"/>
      <c r="Y29" s="452"/>
      <c r="Z29" s="452"/>
      <c r="AA29" s="452"/>
      <c r="AB29" s="452"/>
      <c r="AC29" s="452"/>
      <c r="AD29" s="452"/>
      <c r="AE29" s="456"/>
      <c r="AF29" s="70"/>
      <c r="AG29" s="70"/>
      <c r="AH29" s="134"/>
      <c r="AI29" s="70"/>
      <c r="AJ29" s="70"/>
      <c r="AK29" s="70"/>
      <c r="AL29" s="70"/>
      <c r="AM29" s="70"/>
    </row>
    <row r="30" spans="4:44" ht="15" customHeight="1" x14ac:dyDescent="0.15">
      <c r="D30" s="440" t="s">
        <v>173</v>
      </c>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2"/>
      <c r="AF30" s="70"/>
      <c r="AG30" s="70"/>
      <c r="AH30" s="134"/>
      <c r="AI30" s="70"/>
      <c r="AJ30" s="70"/>
      <c r="AK30" s="70"/>
      <c r="AL30" s="70"/>
      <c r="AM30" s="70"/>
    </row>
    <row r="31" spans="4:44" ht="15" customHeight="1" x14ac:dyDescent="0.15">
      <c r="D31" s="443"/>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5"/>
      <c r="AF31" s="70"/>
      <c r="AG31" s="70"/>
      <c r="AH31" s="134"/>
      <c r="AI31" s="70"/>
      <c r="AJ31" s="70"/>
      <c r="AK31" s="70"/>
      <c r="AL31" s="70"/>
      <c r="AM31" s="70"/>
    </row>
    <row r="32" spans="4:44" ht="15" customHeight="1" x14ac:dyDescent="0.15">
      <c r="D32" s="446" t="s">
        <v>174</v>
      </c>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75"/>
      <c r="AD32" s="75"/>
      <c r="AE32" s="76"/>
      <c r="AH32" s="131" t="str">
        <f>IF(AND(AH33="",AH34=""),"NG","OK")</f>
        <v>NG</v>
      </c>
    </row>
    <row r="33" spans="2:46" ht="15" customHeight="1" x14ac:dyDescent="0.15">
      <c r="D33" s="93"/>
      <c r="E33"/>
      <c r="G33" s="448" t="s">
        <v>175</v>
      </c>
      <c r="H33" s="448"/>
      <c r="I33" s="448"/>
      <c r="J33" s="448"/>
      <c r="K33" s="448"/>
      <c r="L33" s="448"/>
      <c r="P33" s="437"/>
      <c r="Q33" s="437"/>
      <c r="R33" s="437"/>
      <c r="S33" s="437"/>
      <c r="T33" s="125" t="s">
        <v>3</v>
      </c>
      <c r="U33" s="437"/>
      <c r="V33" s="437"/>
      <c r="W33" s="125" t="s">
        <v>4</v>
      </c>
      <c r="X33" s="437"/>
      <c r="Y33" s="437"/>
      <c r="Z33" s="68" t="s">
        <v>5</v>
      </c>
      <c r="AE33" s="78"/>
      <c r="AH33" s="134" t="str">
        <f>IF(AND(P33&lt;&gt;"",U33&lt;&gt;"",X33&lt;&gt;""),"新築","")</f>
        <v/>
      </c>
    </row>
    <row r="34" spans="2:46" ht="15" customHeight="1" x14ac:dyDescent="0.15">
      <c r="D34" s="93"/>
      <c r="E34"/>
      <c r="G34" s="449" t="s">
        <v>176</v>
      </c>
      <c r="H34" s="449"/>
      <c r="I34" s="449"/>
      <c r="J34" s="449"/>
      <c r="K34" s="449"/>
      <c r="L34" s="449"/>
      <c r="M34" s="449"/>
      <c r="N34" s="449"/>
      <c r="O34" s="94"/>
      <c r="P34" s="437"/>
      <c r="Q34" s="437"/>
      <c r="R34" s="437"/>
      <c r="S34" s="437"/>
      <c r="T34" s="95" t="s">
        <v>3</v>
      </c>
      <c r="U34" s="437"/>
      <c r="V34" s="437"/>
      <c r="W34" s="95" t="s">
        <v>4</v>
      </c>
      <c r="X34" s="439"/>
      <c r="Y34" s="439"/>
      <c r="Z34" s="80" t="s">
        <v>5</v>
      </c>
      <c r="AE34" s="78"/>
      <c r="AH34" s="134" t="str">
        <f>IF(AND(P34&lt;&gt;"",U34&lt;&gt;"",X34&lt;&gt;""),"増改築","")</f>
        <v/>
      </c>
    </row>
    <row r="35" spans="2:46" ht="15" customHeight="1" x14ac:dyDescent="0.15">
      <c r="D35" s="446" t="s">
        <v>177</v>
      </c>
      <c r="E35" s="447"/>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50"/>
    </row>
    <row r="36" spans="2:46" ht="15" customHeight="1" x14ac:dyDescent="0.15">
      <c r="D36" s="96"/>
      <c r="E36" s="94"/>
      <c r="F36" s="80"/>
      <c r="G36" s="94"/>
      <c r="H36" s="94"/>
      <c r="I36" s="94"/>
      <c r="J36" s="94"/>
      <c r="K36" s="94"/>
      <c r="L36" s="80"/>
      <c r="M36" s="80"/>
      <c r="N36" s="80"/>
      <c r="O36" s="80"/>
      <c r="P36" s="439"/>
      <c r="Q36" s="439"/>
      <c r="R36" s="439"/>
      <c r="S36" s="439"/>
      <c r="T36" s="95" t="s">
        <v>3</v>
      </c>
      <c r="U36" s="439"/>
      <c r="V36" s="439"/>
      <c r="W36" s="95" t="s">
        <v>4</v>
      </c>
      <c r="X36" s="439"/>
      <c r="Y36" s="439"/>
      <c r="Z36" s="80" t="s">
        <v>5</v>
      </c>
      <c r="AA36" s="80"/>
      <c r="AB36" s="80"/>
      <c r="AC36" s="80"/>
      <c r="AD36" s="80"/>
      <c r="AE36" s="81"/>
      <c r="AH36" s="131" t="str">
        <f>IF(OR(P36="",U36="",X36=""),"NG","OK")</f>
        <v>NG</v>
      </c>
    </row>
    <row r="37" spans="2:46" ht="15" customHeight="1" x14ac:dyDescent="0.15"/>
    <row r="38" spans="2:46" ht="15" customHeight="1" x14ac:dyDescent="0.15">
      <c r="B38" s="68" t="s">
        <v>178</v>
      </c>
    </row>
    <row r="39" spans="2:46" ht="15" customHeight="1" x14ac:dyDescent="0.15">
      <c r="C39" s="97" t="s">
        <v>179</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135"/>
      <c r="AI39" s="97"/>
      <c r="AJ39" s="97"/>
      <c r="AK39" s="97"/>
      <c r="AL39" s="97"/>
      <c r="AM39" s="97"/>
      <c r="AN39" s="97"/>
      <c r="AO39" s="97"/>
      <c r="AP39" s="97"/>
      <c r="AQ39" s="97"/>
      <c r="AR39" s="97"/>
      <c r="AS39" s="97"/>
      <c r="AT39" s="97"/>
    </row>
    <row r="40" spans="2:46" ht="15" customHeight="1" x14ac:dyDescent="0.15">
      <c r="C40" s="97" t="s">
        <v>180</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135"/>
      <c r="AI40" s="97"/>
      <c r="AJ40" s="97"/>
      <c r="AK40" s="97"/>
      <c r="AL40" s="97"/>
      <c r="AM40" s="97"/>
      <c r="AN40" s="97"/>
      <c r="AO40" s="97"/>
      <c r="AP40" s="97"/>
      <c r="AQ40" s="97"/>
      <c r="AR40" s="97"/>
      <c r="AS40" s="97"/>
      <c r="AT40" s="97"/>
    </row>
    <row r="41" spans="2:46" ht="15" customHeight="1" x14ac:dyDescent="0.15">
      <c r="C41" s="97"/>
      <c r="D41" s="97" t="s">
        <v>181</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135"/>
      <c r="AI41" s="97"/>
      <c r="AJ41" s="97"/>
      <c r="AK41" s="97"/>
      <c r="AL41" s="97"/>
      <c r="AM41" s="97"/>
      <c r="AN41" s="97"/>
      <c r="AO41" s="97"/>
      <c r="AP41" s="97"/>
      <c r="AQ41" s="97"/>
      <c r="AR41" s="97"/>
      <c r="AS41" s="97"/>
      <c r="AT41" s="97"/>
    </row>
    <row r="42" spans="2:46" ht="15" customHeight="1" x14ac:dyDescent="0.15">
      <c r="C42" s="97"/>
      <c r="D42" s="97" t="s">
        <v>182</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135"/>
      <c r="AI42" s="97"/>
      <c r="AJ42" s="97"/>
      <c r="AK42" s="97"/>
      <c r="AL42" s="97"/>
      <c r="AM42" s="97"/>
      <c r="AN42" s="97"/>
      <c r="AO42" s="97"/>
      <c r="AP42" s="97"/>
      <c r="AQ42" s="97"/>
      <c r="AR42" s="97"/>
      <c r="AS42" s="97"/>
      <c r="AT42" s="97"/>
    </row>
    <row r="43" spans="2:46" ht="15" customHeight="1" x14ac:dyDescent="0.15">
      <c r="C43" s="97" t="s">
        <v>183</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135"/>
      <c r="AI43" s="97"/>
      <c r="AJ43" s="97"/>
      <c r="AK43" s="97"/>
      <c r="AL43" s="97"/>
      <c r="AM43" s="97"/>
      <c r="AN43" s="97"/>
      <c r="AO43" s="97"/>
      <c r="AP43" s="97"/>
      <c r="AQ43" s="97"/>
      <c r="AR43" s="97"/>
      <c r="AS43" s="97"/>
      <c r="AT43" s="97"/>
    </row>
    <row r="44" spans="2:46" ht="15" customHeight="1" x14ac:dyDescent="0.15">
      <c r="D44" s="97" t="s">
        <v>184</v>
      </c>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135"/>
      <c r="AI44" s="97"/>
      <c r="AJ44" s="97"/>
      <c r="AK44" s="97"/>
      <c r="AL44" s="97"/>
      <c r="AM44" s="97"/>
      <c r="AN44" s="97"/>
      <c r="AO44" s="97"/>
      <c r="AP44" s="97"/>
      <c r="AQ44" s="97"/>
      <c r="AR44" s="97"/>
      <c r="AS44" s="97"/>
      <c r="AT44" s="97"/>
    </row>
    <row r="45" spans="2:46" ht="15" customHeight="1" x14ac:dyDescent="0.15">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135"/>
      <c r="AI45" s="97"/>
      <c r="AJ45" s="97"/>
      <c r="AK45" s="97"/>
      <c r="AL45" s="97"/>
      <c r="AM45" s="97"/>
      <c r="AN45" s="97"/>
      <c r="AO45" s="97"/>
      <c r="AP45" s="97"/>
      <c r="AQ45" s="97"/>
      <c r="AR45" s="97"/>
      <c r="AS45" s="97"/>
      <c r="AT45" s="97"/>
    </row>
    <row r="46" spans="2:46" ht="15" customHeight="1" x14ac:dyDescent="0.15">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135"/>
      <c r="AI46" s="97"/>
      <c r="AJ46" s="97"/>
      <c r="AK46" s="97"/>
      <c r="AL46" s="97"/>
      <c r="AM46" s="97"/>
      <c r="AN46" s="97"/>
      <c r="AO46" s="97"/>
      <c r="AP46" s="97"/>
      <c r="AQ46" s="97"/>
      <c r="AR46" s="97"/>
      <c r="AS46" s="97"/>
      <c r="AT46" s="97"/>
    </row>
    <row r="47" spans="2:46" ht="15" customHeight="1" x14ac:dyDescent="0.15">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135"/>
      <c r="AI47" s="97"/>
      <c r="AJ47" s="97"/>
      <c r="AK47" s="97"/>
      <c r="AL47" s="97"/>
      <c r="AM47" s="97"/>
      <c r="AN47" s="97"/>
      <c r="AO47" s="97"/>
      <c r="AP47" s="97"/>
      <c r="AQ47" s="97"/>
      <c r="AR47" s="97"/>
      <c r="AS47" s="97"/>
      <c r="AT47" s="97"/>
    </row>
    <row r="48" spans="2:46" ht="15" customHeight="1" x14ac:dyDescent="0.15">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135"/>
      <c r="AI48" s="97"/>
      <c r="AJ48" s="97"/>
      <c r="AK48" s="97"/>
      <c r="AL48" s="97"/>
      <c r="AM48" s="97"/>
      <c r="AN48" s="97"/>
      <c r="AO48" s="97"/>
      <c r="AP48" s="97"/>
      <c r="AQ48" s="97"/>
      <c r="AR48" s="97"/>
      <c r="AS48" s="97"/>
      <c r="AT48" s="97"/>
    </row>
    <row r="49" spans="3:46" ht="15" customHeight="1" x14ac:dyDescent="0.15">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135"/>
      <c r="AI49" s="97"/>
      <c r="AJ49" s="97"/>
      <c r="AK49" s="97"/>
      <c r="AL49" s="97"/>
      <c r="AM49" s="97"/>
      <c r="AN49" s="97"/>
      <c r="AO49" s="97"/>
      <c r="AP49" s="97"/>
      <c r="AQ49" s="97"/>
      <c r="AR49" s="97"/>
      <c r="AS49" s="97"/>
      <c r="AT49" s="97"/>
    </row>
    <row r="50" spans="3:46" ht="15" customHeight="1" x14ac:dyDescent="0.15">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135"/>
      <c r="AI50" s="97"/>
      <c r="AJ50" s="97"/>
      <c r="AK50" s="97"/>
      <c r="AL50" s="97"/>
      <c r="AM50" s="97"/>
      <c r="AN50" s="97"/>
      <c r="AO50" s="97"/>
      <c r="AP50" s="97"/>
      <c r="AQ50" s="97"/>
      <c r="AR50" s="97"/>
      <c r="AS50" s="97"/>
      <c r="AT50" s="97"/>
    </row>
    <row r="51" spans="3:46" ht="15" customHeight="1" x14ac:dyDescent="0.15">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135"/>
      <c r="AI51" s="97"/>
      <c r="AJ51" s="97"/>
      <c r="AK51" s="97"/>
      <c r="AL51" s="97"/>
      <c r="AM51" s="97"/>
      <c r="AN51" s="97"/>
      <c r="AO51" s="97"/>
      <c r="AP51" s="97"/>
      <c r="AQ51" s="97"/>
      <c r="AR51" s="97"/>
      <c r="AS51" s="97"/>
      <c r="AT51" s="97"/>
    </row>
    <row r="52" spans="3:46" ht="15" customHeight="1" x14ac:dyDescent="0.15">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135"/>
      <c r="AI52" s="97"/>
      <c r="AJ52" s="97"/>
      <c r="AK52" s="97"/>
      <c r="AL52" s="97"/>
      <c r="AM52" s="97"/>
      <c r="AN52" s="97"/>
      <c r="AO52" s="97"/>
      <c r="AP52" s="97"/>
      <c r="AQ52" s="97"/>
      <c r="AR52" s="97"/>
      <c r="AS52" s="97"/>
      <c r="AT52" s="97"/>
    </row>
    <row r="53" spans="3:46" ht="15" customHeight="1" x14ac:dyDescent="0.15">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135"/>
      <c r="AI53" s="97"/>
      <c r="AJ53" s="97"/>
      <c r="AK53" s="97"/>
      <c r="AL53" s="97"/>
      <c r="AM53" s="97"/>
      <c r="AN53" s="97"/>
      <c r="AO53" s="97"/>
      <c r="AP53" s="97"/>
      <c r="AQ53" s="97"/>
      <c r="AR53" s="97"/>
      <c r="AS53" s="97"/>
      <c r="AT53" s="97"/>
    </row>
    <row r="54" spans="3:46" ht="15" customHeight="1" x14ac:dyDescent="0.15">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135"/>
      <c r="AI54" s="97"/>
      <c r="AJ54" s="97"/>
      <c r="AK54" s="97"/>
      <c r="AL54" s="97"/>
      <c r="AM54" s="97"/>
      <c r="AN54" s="97"/>
      <c r="AO54" s="97"/>
      <c r="AP54" s="97"/>
      <c r="AQ54" s="97"/>
      <c r="AR54" s="97"/>
      <c r="AS54" s="97"/>
      <c r="AT54" s="97"/>
    </row>
    <row r="55" spans="3:46" ht="15" customHeight="1" x14ac:dyDescent="0.15">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135"/>
      <c r="AI55" s="97"/>
      <c r="AJ55" s="97"/>
      <c r="AK55" s="97"/>
      <c r="AL55" s="97"/>
      <c r="AM55" s="97"/>
      <c r="AN55" s="97"/>
      <c r="AO55" s="97"/>
      <c r="AP55" s="97"/>
      <c r="AQ55" s="97"/>
      <c r="AR55" s="97"/>
      <c r="AS55" s="97"/>
      <c r="AT55" s="97"/>
    </row>
    <row r="56" spans="3:46" ht="15" customHeight="1" x14ac:dyDescent="0.15">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135"/>
      <c r="AI56" s="97"/>
      <c r="AJ56" s="97"/>
      <c r="AK56" s="97"/>
      <c r="AL56" s="97"/>
      <c r="AM56" s="97"/>
      <c r="AN56" s="97"/>
      <c r="AO56" s="97"/>
      <c r="AP56" s="97"/>
      <c r="AQ56" s="97"/>
      <c r="AR56" s="97"/>
      <c r="AS56" s="97"/>
      <c r="AT56" s="97"/>
    </row>
    <row r="57" spans="3:46" ht="15" customHeight="1" x14ac:dyDescent="0.15">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135"/>
      <c r="AI57" s="97"/>
      <c r="AJ57" s="97"/>
      <c r="AK57" s="97"/>
      <c r="AL57" s="97"/>
      <c r="AM57" s="97"/>
      <c r="AN57" s="97"/>
      <c r="AO57" s="97"/>
      <c r="AP57" s="97"/>
      <c r="AQ57" s="97"/>
      <c r="AR57" s="97"/>
      <c r="AS57" s="97"/>
      <c r="AT57" s="97"/>
    </row>
    <row r="58" spans="3:46" ht="15" customHeight="1" x14ac:dyDescent="0.15">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135"/>
      <c r="AI58" s="97"/>
      <c r="AJ58" s="97"/>
      <c r="AK58" s="97"/>
      <c r="AL58" s="97"/>
      <c r="AM58" s="97"/>
      <c r="AN58" s="97"/>
      <c r="AO58" s="97"/>
      <c r="AP58" s="97"/>
      <c r="AQ58" s="97"/>
      <c r="AR58" s="97"/>
      <c r="AS58" s="97"/>
      <c r="AT58" s="97"/>
    </row>
    <row r="59" spans="3:46" ht="15" customHeight="1" x14ac:dyDescent="0.15">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135"/>
      <c r="AI59" s="97"/>
      <c r="AJ59" s="97"/>
      <c r="AK59" s="97"/>
      <c r="AL59" s="97"/>
      <c r="AM59" s="97"/>
      <c r="AN59" s="97"/>
      <c r="AO59" s="97"/>
      <c r="AP59" s="97"/>
      <c r="AQ59" s="97"/>
      <c r="AR59" s="97"/>
      <c r="AS59" s="97"/>
      <c r="AT59" s="97"/>
    </row>
    <row r="60" spans="3:46" ht="15" customHeight="1" x14ac:dyDescent="0.15">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135"/>
      <c r="AI60" s="97"/>
      <c r="AJ60" s="97"/>
      <c r="AK60" s="97"/>
      <c r="AL60" s="97"/>
      <c r="AM60" s="97"/>
      <c r="AN60" s="97"/>
      <c r="AO60" s="97"/>
      <c r="AP60" s="97"/>
      <c r="AQ60" s="97"/>
      <c r="AR60" s="97"/>
      <c r="AS60" s="97"/>
      <c r="AT60" s="97"/>
    </row>
    <row r="61" spans="3:46" ht="15" customHeight="1" x14ac:dyDescent="0.15">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135"/>
      <c r="AI61" s="97"/>
      <c r="AJ61" s="97"/>
      <c r="AK61" s="97"/>
      <c r="AL61" s="97"/>
      <c r="AM61" s="97"/>
      <c r="AN61" s="97"/>
      <c r="AO61" s="97"/>
      <c r="AP61" s="97"/>
      <c r="AQ61" s="97"/>
      <c r="AR61" s="97"/>
      <c r="AS61" s="97"/>
      <c r="AT61" s="97"/>
    </row>
    <row r="62" spans="3:46" ht="11.25" customHeight="1" x14ac:dyDescent="0.15"/>
    <row r="63" spans="3:46" ht="11.25" customHeight="1" x14ac:dyDescent="0.15"/>
    <row r="64" spans="3:46" ht="11.25" customHeight="1" x14ac:dyDescent="0.15"/>
    <row r="65" ht="11.25" customHeight="1" x14ac:dyDescent="0.15"/>
    <row r="66" ht="11.25" customHeight="1" x14ac:dyDescent="0.15"/>
    <row r="67" ht="11.25" customHeight="1" x14ac:dyDescent="0.15"/>
    <row r="68" ht="12" customHeight="1" x14ac:dyDescent="0.15"/>
    <row r="69" ht="11.25" customHeight="1" x14ac:dyDescent="0.15"/>
    <row r="70" ht="9.75" customHeight="1" x14ac:dyDescent="0.15"/>
    <row r="71" ht="11.25" customHeight="1" x14ac:dyDescent="0.15"/>
    <row r="72" ht="11.25" customHeight="1" x14ac:dyDescent="0.15"/>
    <row r="73" ht="11.25" customHeight="1" x14ac:dyDescent="0.15"/>
    <row r="74" ht="11.25" customHeight="1" x14ac:dyDescent="0.15"/>
    <row r="75" ht="11.25" customHeight="1" x14ac:dyDescent="0.15"/>
    <row r="76" ht="11.25" customHeight="1" x14ac:dyDescent="0.15"/>
    <row r="77" ht="11.25" customHeight="1" x14ac:dyDescent="0.15"/>
    <row r="78" ht="11.25" customHeight="1" x14ac:dyDescent="0.15"/>
    <row r="79" ht="11.25" customHeight="1" x14ac:dyDescent="0.15"/>
    <row r="80" ht="11.25" customHeight="1" x14ac:dyDescent="0.15"/>
    <row r="81" ht="11.25" customHeight="1" x14ac:dyDescent="0.15"/>
    <row r="82" ht="11.25" customHeight="1" x14ac:dyDescent="0.15"/>
    <row r="83" ht="11.25" customHeight="1" x14ac:dyDescent="0.15"/>
    <row r="84" ht="11.25" customHeight="1" x14ac:dyDescent="0.15"/>
    <row r="85" ht="11.25" customHeight="1" x14ac:dyDescent="0.15"/>
    <row r="86" ht="11.25" customHeight="1" x14ac:dyDescent="0.15"/>
    <row r="87" ht="11.25" customHeight="1" x14ac:dyDescent="0.15"/>
    <row r="88" ht="11.25" customHeight="1" x14ac:dyDescent="0.15"/>
    <row r="89" ht="11.25" customHeight="1" x14ac:dyDescent="0.15"/>
    <row r="90" ht="11.25" customHeight="1" x14ac:dyDescent="0.15"/>
    <row r="91" ht="11.25" customHeight="1" x14ac:dyDescent="0.15"/>
    <row r="92" ht="11.25" customHeight="1" x14ac:dyDescent="0.15"/>
    <row r="93" ht="11.25" customHeight="1" x14ac:dyDescent="0.15"/>
    <row r="94" ht="11.25" customHeight="1" x14ac:dyDescent="0.15"/>
    <row r="95" ht="11.25" customHeight="1" x14ac:dyDescent="0.15"/>
    <row r="96" ht="11.25" customHeight="1" x14ac:dyDescent="0.15"/>
    <row r="97" ht="11.25" customHeight="1" x14ac:dyDescent="0.15"/>
  </sheetData>
  <sheetProtection algorithmName="SHA-512" hashValue="rB6LrpAAkUlZOOohWMl3/D3ypD1Wwo9j+IwbZcFK6X0bb/7hYXUP7fhqvwb3OHSbJK78KKGAhGPlx3Gugop33Q==" saltValue="Vb3taP7DJ5LG2Sg4NMm2Ug==" spinCount="100000" sheet="1" formatCells="0" selectLockedCells="1"/>
  <mergeCells count="52">
    <mergeCell ref="X1:AF2"/>
    <mergeCell ref="A4:AF4"/>
    <mergeCell ref="A5:AF5"/>
    <mergeCell ref="D9:K10"/>
    <mergeCell ref="L9:AE10"/>
    <mergeCell ref="V22:X23"/>
    <mergeCell ref="D11:K12"/>
    <mergeCell ref="L11:AE12"/>
    <mergeCell ref="U20:X20"/>
    <mergeCell ref="U21:X21"/>
    <mergeCell ref="D13:K14"/>
    <mergeCell ref="L13:S14"/>
    <mergeCell ref="T13:T14"/>
    <mergeCell ref="D15:K16"/>
    <mergeCell ref="L15:S16"/>
    <mergeCell ref="T15:T16"/>
    <mergeCell ref="D17:K18"/>
    <mergeCell ref="L17:S18"/>
    <mergeCell ref="T17:T18"/>
    <mergeCell ref="D19:K19"/>
    <mergeCell ref="D24:L24"/>
    <mergeCell ref="D22:O23"/>
    <mergeCell ref="Q22:Q23"/>
    <mergeCell ref="R22:T23"/>
    <mergeCell ref="U22:U23"/>
    <mergeCell ref="D28:K29"/>
    <mergeCell ref="L28:T29"/>
    <mergeCell ref="U28:V29"/>
    <mergeCell ref="W28:AE29"/>
    <mergeCell ref="F25:K25"/>
    <mergeCell ref="M25:V25"/>
    <mergeCell ref="F26:L26"/>
    <mergeCell ref="M26:V26"/>
    <mergeCell ref="F27:I27"/>
    <mergeCell ref="K27:N27"/>
    <mergeCell ref="O27:P27"/>
    <mergeCell ref="S27:V27"/>
    <mergeCell ref="W27:X27"/>
    <mergeCell ref="P36:S36"/>
    <mergeCell ref="U36:V36"/>
    <mergeCell ref="X36:Y36"/>
    <mergeCell ref="D30:AE31"/>
    <mergeCell ref="D32:AB32"/>
    <mergeCell ref="G33:L33"/>
    <mergeCell ref="P33:S33"/>
    <mergeCell ref="U33:V33"/>
    <mergeCell ref="X33:Y33"/>
    <mergeCell ref="G34:N34"/>
    <mergeCell ref="P34:S34"/>
    <mergeCell ref="U34:V34"/>
    <mergeCell ref="X34:Y34"/>
    <mergeCell ref="D35:AE35"/>
  </mergeCells>
  <phoneticPr fontId="2"/>
  <conditionalFormatting sqref="X1:AF2">
    <cfRule type="containsText" dxfId="0" priority="1" operator="containsText" text="入力エラー">
      <formula>NOT(ISERROR(SEARCH("入力エラー",X1)))</formula>
    </cfRule>
  </conditionalFormatting>
  <dataValidations count="2">
    <dataValidation type="list" allowBlank="1" showInputMessage="1" showErrorMessage="1" sqref="Q22:Q23 U22:U23" xr:uid="{21892227-E074-4ACE-8F8C-70422C7A1536}">
      <formula1>"□,■"</formula1>
    </dataValidation>
    <dataValidation type="decimal" errorStyle="warning" operator="greaterThanOrEqual" allowBlank="1" showInputMessage="1" showErrorMessage="1" error="小数点以下第二位まで入力してください。" prompt="小数点以下第二位まで入力してください。" sqref="L13:S18" xr:uid="{4FCFE021-7500-4162-A0AB-B8CCCF0447A2}">
      <formula1>0.01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&amp;LＨＰ住-884-4　（Ver.20260401）&amp;RCopyright 2022-2026 Houseplus Corporation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F3542D2-CACC-4D1D-A719-EA460A7E6E94}">
          <x14:formula1>
            <xm:f>MAST!$E$2:$E$8</xm:f>
          </x14:formula1>
          <xm:sqref>L28 W28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3913-968B-406B-B468-C000826276A1}">
  <sheetPr>
    <pageSetUpPr fitToPage="1"/>
  </sheetPr>
  <dimension ref="A1:AR86"/>
  <sheetViews>
    <sheetView showGridLines="0" view="pageBreakPreview" topLeftCell="A4" zoomScaleNormal="100" zoomScaleSheetLayoutView="100" workbookViewId="0">
      <selection activeCell="BD5" sqref="BD5"/>
    </sheetView>
  </sheetViews>
  <sheetFormatPr defaultColWidth="9" defaultRowHeight="12" x14ac:dyDescent="0.15"/>
  <cols>
    <col min="1" max="46" width="2.5" style="68" customWidth="1"/>
    <col min="47" max="65" width="1.875" style="68" customWidth="1"/>
    <col min="66" max="73" width="2.125" style="68" customWidth="1"/>
    <col min="74" max="16384" width="9" style="68"/>
  </cols>
  <sheetData>
    <row r="1" spans="1:37" ht="15" customHeight="1" x14ac:dyDescent="0.15"/>
    <row r="2" spans="1:37" ht="15" customHeight="1" x14ac:dyDescent="0.15"/>
    <row r="3" spans="1:37" ht="15" customHeight="1" x14ac:dyDescent="0.15"/>
    <row r="4" spans="1:37" ht="15" customHeight="1" x14ac:dyDescent="0.15">
      <c r="A4" s="413" t="s">
        <v>307</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row>
    <row r="5" spans="1:37" ht="15" customHeight="1" x14ac:dyDescent="0.15"/>
    <row r="6" spans="1:37" ht="15" customHeight="1" x14ac:dyDescent="0.15"/>
    <row r="7" spans="1:37" ht="15" customHeight="1" x14ac:dyDescent="0.15"/>
    <row r="8" spans="1:37" ht="15" customHeight="1" x14ac:dyDescent="0.15">
      <c r="C8" s="68" t="s">
        <v>308</v>
      </c>
    </row>
    <row r="9" spans="1:37" ht="15" customHeight="1" x14ac:dyDescent="0.15">
      <c r="D9" s="479" t="s">
        <v>309</v>
      </c>
      <c r="E9" s="480"/>
      <c r="F9" s="480"/>
      <c r="G9" s="480"/>
      <c r="H9" s="480"/>
      <c r="I9" s="480"/>
      <c r="J9" s="480"/>
      <c r="K9" s="480"/>
      <c r="L9" s="480"/>
      <c r="M9" s="480"/>
      <c r="N9" s="483"/>
      <c r="O9" s="483"/>
      <c r="P9" s="483"/>
      <c r="Q9" s="483"/>
      <c r="R9" s="483"/>
      <c r="S9" s="483"/>
      <c r="T9" s="483"/>
      <c r="U9" s="483"/>
      <c r="V9" s="483"/>
      <c r="W9" s="483"/>
      <c r="X9" s="483"/>
      <c r="Y9" s="483"/>
      <c r="Z9" s="75"/>
      <c r="AA9" s="75"/>
      <c r="AB9" s="75"/>
      <c r="AC9" s="75"/>
      <c r="AD9" s="75"/>
      <c r="AE9" s="76"/>
      <c r="AF9" s="70"/>
      <c r="AG9" s="70"/>
      <c r="AH9" s="70"/>
      <c r="AI9" s="70"/>
      <c r="AJ9" s="70"/>
      <c r="AK9" s="70"/>
    </row>
    <row r="10" spans="1:37" ht="15" customHeight="1" x14ac:dyDescent="0.15">
      <c r="D10" s="481"/>
      <c r="E10" s="482"/>
      <c r="F10" s="482"/>
      <c r="G10" s="482"/>
      <c r="H10" s="482"/>
      <c r="I10" s="482"/>
      <c r="J10" s="482"/>
      <c r="K10" s="482"/>
      <c r="L10" s="482"/>
      <c r="M10" s="482"/>
      <c r="N10" s="439"/>
      <c r="O10" s="439"/>
      <c r="P10" s="439"/>
      <c r="Q10" s="439"/>
      <c r="R10" s="439"/>
      <c r="S10" s="439"/>
      <c r="T10" s="439"/>
      <c r="U10" s="439"/>
      <c r="V10" s="439"/>
      <c r="W10" s="439"/>
      <c r="X10" s="439"/>
      <c r="Y10" s="439"/>
      <c r="Z10" s="80"/>
      <c r="AA10" s="80"/>
      <c r="AB10" s="80"/>
      <c r="AC10" s="80"/>
      <c r="AD10" s="80"/>
      <c r="AE10" s="81"/>
      <c r="AF10" s="70"/>
      <c r="AG10" s="70"/>
      <c r="AH10" s="70"/>
      <c r="AI10" s="70"/>
      <c r="AJ10" s="70"/>
      <c r="AK10" s="70"/>
    </row>
    <row r="11" spans="1:37" ht="15" customHeight="1" x14ac:dyDescent="0.15">
      <c r="D11" s="479" t="s">
        <v>310</v>
      </c>
      <c r="E11" s="480"/>
      <c r="F11" s="480"/>
      <c r="G11" s="480"/>
      <c r="H11" s="480"/>
      <c r="I11" s="480"/>
      <c r="J11" s="480"/>
      <c r="K11" s="480"/>
      <c r="L11" s="480"/>
      <c r="M11" s="480"/>
      <c r="N11" s="483"/>
      <c r="O11" s="483"/>
      <c r="P11" s="483"/>
      <c r="Q11" s="483"/>
      <c r="R11" s="483"/>
      <c r="S11" s="483"/>
      <c r="T11" s="484" t="s">
        <v>11</v>
      </c>
      <c r="U11" s="484"/>
      <c r="V11" s="75"/>
      <c r="W11" s="75"/>
      <c r="X11" s="75"/>
      <c r="Y11" s="75"/>
      <c r="Z11" s="75"/>
      <c r="AA11" s="75"/>
      <c r="AB11" s="75"/>
      <c r="AC11" s="75"/>
      <c r="AD11" s="75"/>
      <c r="AE11" s="76"/>
      <c r="AF11" s="70"/>
      <c r="AG11" s="70"/>
      <c r="AH11" s="70"/>
      <c r="AI11" s="70"/>
      <c r="AJ11" s="70"/>
      <c r="AK11" s="70"/>
    </row>
    <row r="12" spans="1:37" ht="15" customHeight="1" x14ac:dyDescent="0.15">
      <c r="D12" s="481"/>
      <c r="E12" s="482"/>
      <c r="F12" s="482"/>
      <c r="G12" s="482"/>
      <c r="H12" s="482"/>
      <c r="I12" s="482"/>
      <c r="J12" s="482"/>
      <c r="K12" s="482"/>
      <c r="L12" s="482"/>
      <c r="M12" s="482"/>
      <c r="N12" s="439"/>
      <c r="O12" s="439"/>
      <c r="P12" s="439"/>
      <c r="Q12" s="439"/>
      <c r="R12" s="439"/>
      <c r="S12" s="439"/>
      <c r="T12" s="485"/>
      <c r="U12" s="485"/>
      <c r="V12" s="80"/>
      <c r="W12" s="80"/>
      <c r="X12" s="80"/>
      <c r="Y12" s="80"/>
      <c r="Z12" s="80"/>
      <c r="AA12" s="80"/>
      <c r="AB12" s="80"/>
      <c r="AC12" s="80"/>
      <c r="AD12" s="80"/>
      <c r="AE12" s="81"/>
      <c r="AF12" s="70"/>
      <c r="AG12" s="70"/>
      <c r="AH12" s="70"/>
      <c r="AI12" s="70"/>
      <c r="AJ12" s="70"/>
      <c r="AK12" s="70"/>
    </row>
    <row r="13" spans="1:37" ht="15" customHeight="1" x14ac:dyDescent="0.15">
      <c r="D13" s="477" t="s">
        <v>311</v>
      </c>
      <c r="E13" s="478"/>
      <c r="F13" s="478"/>
      <c r="G13" s="478"/>
      <c r="H13" s="478"/>
      <c r="I13" s="478"/>
      <c r="J13" s="478"/>
      <c r="K13" s="478"/>
      <c r="L13" s="478"/>
      <c r="M13" s="478"/>
      <c r="N13" s="165"/>
      <c r="O13" s="165"/>
      <c r="P13" s="165"/>
      <c r="Q13" s="165"/>
      <c r="R13" s="165"/>
      <c r="S13" s="165"/>
      <c r="T13" s="165"/>
      <c r="U13" s="165"/>
      <c r="V13" s="165"/>
      <c r="W13" s="165"/>
      <c r="X13" s="165"/>
      <c r="Y13" s="165"/>
      <c r="Z13" s="165"/>
      <c r="AA13" s="165"/>
      <c r="AB13" s="165"/>
      <c r="AC13" s="165"/>
      <c r="AD13" s="165"/>
      <c r="AE13" s="166"/>
      <c r="AF13" s="70"/>
      <c r="AG13" s="70"/>
      <c r="AH13" s="70"/>
      <c r="AI13" s="70"/>
      <c r="AJ13" s="70"/>
      <c r="AK13" s="70"/>
    </row>
    <row r="14" spans="1:37" ht="15" customHeight="1" x14ac:dyDescent="0.15">
      <c r="D14" s="167"/>
      <c r="E14" s="168"/>
      <c r="F14" s="415" t="s">
        <v>312</v>
      </c>
      <c r="G14" s="415"/>
      <c r="H14" s="415"/>
      <c r="I14" s="415"/>
      <c r="J14" s="415"/>
      <c r="K14" s="415"/>
      <c r="L14" s="415"/>
      <c r="M14" s="415"/>
      <c r="N14" s="168"/>
      <c r="O14" s="169"/>
      <c r="P14" s="168" t="s">
        <v>313</v>
      </c>
      <c r="R14" s="168"/>
      <c r="S14" s="170"/>
      <c r="T14" s="168" t="s">
        <v>314</v>
      </c>
      <c r="U14" s="168"/>
      <c r="V14" s="168"/>
      <c r="W14" s="168"/>
      <c r="X14" s="168"/>
      <c r="Y14" s="168"/>
      <c r="Z14" s="168"/>
      <c r="AA14" s="168"/>
      <c r="AB14" s="168"/>
      <c r="AC14" s="168"/>
      <c r="AD14" s="168"/>
      <c r="AE14" s="171"/>
      <c r="AF14" s="70"/>
      <c r="AG14" s="70"/>
      <c r="AH14" s="70"/>
      <c r="AI14" s="70"/>
      <c r="AJ14" s="70"/>
      <c r="AK14" s="70"/>
    </row>
    <row r="15" spans="1:37" ht="15" customHeight="1" x14ac:dyDescent="0.15">
      <c r="D15" s="167"/>
      <c r="E15" s="168"/>
      <c r="F15" s="415" t="s">
        <v>315</v>
      </c>
      <c r="G15" s="415"/>
      <c r="H15" s="415"/>
      <c r="I15" s="415"/>
      <c r="J15" s="415"/>
      <c r="K15" s="415"/>
      <c r="L15" s="415"/>
      <c r="M15" s="415"/>
      <c r="N15" s="168"/>
      <c r="O15" s="169"/>
      <c r="P15" s="168" t="s">
        <v>313</v>
      </c>
      <c r="Q15" s="168"/>
      <c r="R15" s="168"/>
      <c r="S15" s="170"/>
      <c r="T15" s="168" t="s">
        <v>314</v>
      </c>
      <c r="U15" s="168"/>
      <c r="V15" s="168"/>
      <c r="W15" s="168"/>
      <c r="X15" s="168"/>
      <c r="Y15" s="168"/>
      <c r="Z15" s="168"/>
      <c r="AA15" s="168"/>
      <c r="AB15" s="168"/>
      <c r="AC15" s="168"/>
      <c r="AD15" s="168"/>
      <c r="AE15" s="171"/>
      <c r="AF15" s="70"/>
      <c r="AG15" s="70"/>
      <c r="AH15" s="70"/>
      <c r="AI15" s="70"/>
      <c r="AJ15" s="70"/>
      <c r="AK15" s="70"/>
    </row>
    <row r="16" spans="1:37" ht="15" customHeight="1" x14ac:dyDescent="0.15">
      <c r="D16" s="167"/>
      <c r="E16" s="168"/>
      <c r="F16" s="415" t="s">
        <v>316</v>
      </c>
      <c r="G16" s="415"/>
      <c r="H16" s="415"/>
      <c r="I16" s="415"/>
      <c r="J16" s="415"/>
      <c r="K16" s="415"/>
      <c r="L16" s="415"/>
      <c r="M16" s="415"/>
      <c r="N16" s="168"/>
      <c r="O16" s="169"/>
      <c r="P16" s="168" t="s">
        <v>313</v>
      </c>
      <c r="Q16" s="168"/>
      <c r="R16" s="168"/>
      <c r="S16" s="170"/>
      <c r="T16" s="168" t="s">
        <v>314</v>
      </c>
      <c r="U16" s="168"/>
      <c r="V16" s="168"/>
      <c r="W16" s="168"/>
      <c r="X16" s="168"/>
      <c r="Y16" s="168"/>
      <c r="Z16" s="168"/>
      <c r="AA16" s="168"/>
      <c r="AB16" s="168"/>
      <c r="AC16" s="168"/>
      <c r="AD16" s="168"/>
      <c r="AE16" s="171"/>
      <c r="AF16" s="70"/>
      <c r="AG16" s="70"/>
      <c r="AH16" s="70"/>
      <c r="AI16" s="70"/>
      <c r="AJ16" s="70"/>
      <c r="AK16" s="70"/>
    </row>
    <row r="17" spans="3:42" ht="15" customHeight="1" x14ac:dyDescent="0.15">
      <c r="D17" s="172"/>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4"/>
      <c r="AF17" s="70"/>
      <c r="AG17" s="70"/>
      <c r="AH17" s="70"/>
      <c r="AI17" s="70"/>
      <c r="AJ17" s="70"/>
      <c r="AK17" s="70"/>
    </row>
    <row r="18" spans="3:42" ht="15" customHeight="1" x14ac:dyDescent="0.15">
      <c r="R18" s="124"/>
      <c r="S18" s="124"/>
      <c r="T18" s="124"/>
      <c r="Y18" s="175"/>
      <c r="Z18" s="175"/>
      <c r="AA18" s="175"/>
      <c r="AB18" s="175"/>
      <c r="AE18" s="70"/>
      <c r="AF18" s="70"/>
      <c r="AG18" s="70"/>
      <c r="AH18" s="70"/>
      <c r="AI18" s="70"/>
      <c r="AJ18" s="70"/>
      <c r="AK18" s="70"/>
      <c r="AL18" s="70"/>
      <c r="AM18" s="70"/>
      <c r="AN18" s="70"/>
      <c r="AO18" s="70"/>
      <c r="AP18" s="70"/>
    </row>
    <row r="19" spans="3:42" ht="15" customHeight="1" x14ac:dyDescent="0.15">
      <c r="C19" s="68" t="s">
        <v>178</v>
      </c>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97"/>
      <c r="AF19" s="70"/>
      <c r="AG19" s="70"/>
      <c r="AH19" s="70"/>
      <c r="AI19" s="70"/>
      <c r="AJ19" s="70"/>
      <c r="AK19" s="70"/>
      <c r="AL19" s="70"/>
      <c r="AM19" s="70"/>
      <c r="AN19" s="70"/>
      <c r="AO19" s="70"/>
      <c r="AP19" s="70"/>
    </row>
    <row r="20" spans="3:42" ht="15" customHeight="1" x14ac:dyDescent="0.15">
      <c r="D20" s="68" t="s">
        <v>317</v>
      </c>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70"/>
      <c r="AF20" s="70"/>
      <c r="AG20" s="70"/>
      <c r="AH20" s="70"/>
      <c r="AI20" s="70"/>
      <c r="AJ20" s="70"/>
      <c r="AK20" s="70"/>
      <c r="AL20" s="70"/>
      <c r="AM20" s="70"/>
      <c r="AN20" s="70"/>
      <c r="AO20" s="70"/>
      <c r="AP20" s="70"/>
    </row>
    <row r="21" spans="3:42" ht="15" customHeight="1" x14ac:dyDescent="0.15">
      <c r="D21" s="68" t="s">
        <v>318</v>
      </c>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70"/>
      <c r="AF21" s="70"/>
      <c r="AG21" s="70"/>
      <c r="AH21" s="70"/>
      <c r="AI21" s="70"/>
      <c r="AJ21" s="70"/>
      <c r="AK21" s="70"/>
      <c r="AL21" s="70"/>
      <c r="AM21" s="70"/>
      <c r="AN21" s="70"/>
      <c r="AO21" s="70"/>
      <c r="AP21" s="70"/>
    </row>
    <row r="22" spans="3:42" ht="15" customHeight="1" x14ac:dyDescent="0.15">
      <c r="D22" s="68" t="s">
        <v>319</v>
      </c>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70"/>
      <c r="AF22" s="70"/>
      <c r="AG22" s="70"/>
      <c r="AH22" s="70"/>
      <c r="AI22" s="70"/>
      <c r="AJ22" s="70"/>
      <c r="AK22" s="70"/>
      <c r="AL22" s="70"/>
      <c r="AM22" s="70"/>
      <c r="AN22" s="70"/>
      <c r="AO22" s="70"/>
      <c r="AP22" s="70"/>
    </row>
    <row r="23" spans="3:42" ht="15" customHeight="1" x14ac:dyDescent="0.15">
      <c r="E23" s="176" t="s">
        <v>320</v>
      </c>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70"/>
      <c r="AF23" s="70"/>
      <c r="AG23" s="70"/>
      <c r="AH23" s="70"/>
      <c r="AI23" s="70"/>
      <c r="AJ23" s="70"/>
      <c r="AK23" s="70"/>
      <c r="AL23" s="70"/>
      <c r="AM23" s="70"/>
      <c r="AN23" s="70"/>
      <c r="AO23" s="70"/>
      <c r="AP23" s="70"/>
    </row>
    <row r="24" spans="3:42" ht="15" customHeight="1" x14ac:dyDescent="0.15">
      <c r="D24" s="97" t="s">
        <v>321</v>
      </c>
      <c r="E24" s="97"/>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70"/>
      <c r="AF24" s="70"/>
      <c r="AG24" s="70"/>
      <c r="AH24" s="70"/>
      <c r="AI24" s="70"/>
      <c r="AJ24" s="70"/>
      <c r="AK24" s="70"/>
      <c r="AL24" s="70"/>
      <c r="AM24" s="70"/>
      <c r="AN24" s="70"/>
      <c r="AO24" s="70"/>
      <c r="AP24" s="70"/>
    </row>
    <row r="25" spans="3:42" ht="15" customHeight="1" x14ac:dyDescent="0.15">
      <c r="D25" s="97"/>
      <c r="E25" s="97" t="s">
        <v>322</v>
      </c>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70"/>
      <c r="AF25" s="70"/>
      <c r="AG25" s="70"/>
      <c r="AH25" s="70"/>
      <c r="AI25" s="70"/>
      <c r="AJ25" s="70"/>
      <c r="AK25" s="70"/>
      <c r="AL25" s="70"/>
      <c r="AM25" s="70"/>
      <c r="AN25" s="70"/>
      <c r="AO25" s="70"/>
      <c r="AP25" s="70"/>
    </row>
    <row r="26" spans="3:42" ht="15" customHeight="1" x14ac:dyDescent="0.15">
      <c r="E26" s="176" t="s">
        <v>323</v>
      </c>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70"/>
      <c r="AF26" s="70"/>
      <c r="AG26" s="70"/>
      <c r="AH26" s="70"/>
      <c r="AI26" s="70"/>
      <c r="AJ26" s="70"/>
      <c r="AK26" s="70"/>
      <c r="AL26" s="70"/>
      <c r="AM26" s="70"/>
      <c r="AN26" s="70"/>
      <c r="AO26" s="70"/>
      <c r="AP26" s="70"/>
    </row>
    <row r="27" spans="3:42" ht="15" customHeight="1" x14ac:dyDescent="0.15">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row>
    <row r="28" spans="3:42" ht="15" customHeight="1" x14ac:dyDescent="0.15">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row>
    <row r="29" spans="3:42" ht="15" customHeight="1" x14ac:dyDescent="0.15">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row>
    <row r="30" spans="3:42" ht="15" customHeight="1" x14ac:dyDescent="0.15">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row>
    <row r="31" spans="3:42" ht="15" customHeight="1" x14ac:dyDescent="0.15">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row>
    <row r="32" spans="3:42" ht="15" customHeight="1" x14ac:dyDescent="0.15">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row>
    <row r="33" spans="3:44" ht="15" customHeight="1" x14ac:dyDescent="0.15">
      <c r="C33" s="177" t="s">
        <v>324</v>
      </c>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6"/>
      <c r="AG33" s="176"/>
      <c r="AH33" s="176"/>
      <c r="AI33" s="176"/>
      <c r="AJ33" s="176"/>
      <c r="AK33" s="176"/>
      <c r="AL33" s="176"/>
      <c r="AM33" s="176"/>
      <c r="AN33" s="176"/>
      <c r="AO33" s="176"/>
      <c r="AP33" s="176"/>
      <c r="AQ33" s="176"/>
      <c r="AR33" s="176"/>
    </row>
    <row r="34" spans="3:44" ht="15" customHeight="1" x14ac:dyDescent="0.15">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6"/>
      <c r="AG34" s="176"/>
      <c r="AH34" s="176"/>
      <c r="AI34" s="176"/>
      <c r="AJ34" s="176"/>
      <c r="AK34" s="176"/>
      <c r="AL34" s="176"/>
      <c r="AM34" s="176"/>
      <c r="AN34" s="176"/>
      <c r="AO34" s="176"/>
      <c r="AP34" s="176"/>
      <c r="AQ34" s="176"/>
      <c r="AR34" s="176"/>
    </row>
    <row r="35" spans="3:44" ht="15" customHeight="1" x14ac:dyDescent="0.15">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6"/>
      <c r="AG35" s="176"/>
      <c r="AH35" s="176"/>
      <c r="AI35" s="176"/>
      <c r="AJ35" s="176"/>
      <c r="AK35" s="176"/>
      <c r="AL35" s="176"/>
      <c r="AM35" s="176"/>
      <c r="AN35" s="176"/>
      <c r="AO35" s="176"/>
      <c r="AP35" s="176"/>
      <c r="AQ35" s="176"/>
      <c r="AR35" s="176"/>
    </row>
    <row r="36" spans="3:44" ht="15" customHeight="1" x14ac:dyDescent="0.15">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6"/>
      <c r="AG36" s="176"/>
      <c r="AH36" s="176"/>
      <c r="AI36" s="176"/>
      <c r="AJ36" s="176"/>
      <c r="AK36" s="176"/>
      <c r="AL36" s="176"/>
      <c r="AM36" s="176"/>
      <c r="AN36" s="176"/>
      <c r="AO36" s="176"/>
      <c r="AP36" s="176"/>
      <c r="AQ36" s="176"/>
      <c r="AR36" s="176"/>
    </row>
    <row r="37" spans="3:44" ht="15" customHeight="1" x14ac:dyDescent="0.15">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6"/>
      <c r="AG37" s="176"/>
      <c r="AH37" s="176"/>
      <c r="AI37" s="176"/>
      <c r="AJ37" s="176"/>
      <c r="AK37" s="176"/>
      <c r="AL37" s="176"/>
      <c r="AM37" s="176"/>
      <c r="AN37" s="176"/>
      <c r="AO37" s="176"/>
      <c r="AP37" s="176"/>
      <c r="AQ37" s="176"/>
      <c r="AR37" s="176"/>
    </row>
    <row r="38" spans="3:44" ht="15" customHeight="1" x14ac:dyDescent="0.15">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6"/>
      <c r="AG38" s="176"/>
      <c r="AH38" s="176"/>
      <c r="AI38" s="176"/>
      <c r="AJ38" s="176"/>
      <c r="AK38" s="176"/>
      <c r="AL38" s="176"/>
      <c r="AM38" s="176"/>
      <c r="AN38" s="176"/>
      <c r="AO38" s="176"/>
      <c r="AP38" s="176"/>
      <c r="AQ38" s="176"/>
      <c r="AR38" s="176"/>
    </row>
    <row r="39" spans="3:44" ht="15" customHeight="1" x14ac:dyDescent="0.15">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6"/>
      <c r="AG39" s="176"/>
      <c r="AH39" s="176"/>
      <c r="AI39" s="176"/>
      <c r="AJ39" s="176"/>
      <c r="AK39" s="176"/>
      <c r="AL39" s="176"/>
      <c r="AM39" s="176"/>
      <c r="AN39" s="176"/>
      <c r="AO39" s="176"/>
      <c r="AP39" s="176"/>
      <c r="AQ39" s="176"/>
      <c r="AR39" s="176"/>
    </row>
    <row r="40" spans="3:44" ht="15" customHeight="1" x14ac:dyDescent="0.15">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6"/>
      <c r="AG40" s="176"/>
      <c r="AH40" s="176"/>
      <c r="AI40" s="176"/>
      <c r="AJ40" s="176"/>
      <c r="AK40" s="176"/>
      <c r="AL40" s="176"/>
      <c r="AM40" s="176"/>
      <c r="AN40" s="176"/>
      <c r="AO40" s="176"/>
      <c r="AP40" s="176"/>
      <c r="AQ40" s="176"/>
      <c r="AR40" s="176"/>
    </row>
    <row r="41" spans="3:44" ht="15" customHeight="1" x14ac:dyDescent="0.15">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6"/>
      <c r="AG41" s="176"/>
      <c r="AH41" s="176"/>
      <c r="AI41" s="176"/>
      <c r="AJ41" s="176"/>
      <c r="AK41" s="176"/>
      <c r="AL41" s="176"/>
      <c r="AM41" s="176"/>
      <c r="AN41" s="176"/>
      <c r="AO41" s="176"/>
      <c r="AP41" s="176"/>
      <c r="AQ41" s="176"/>
      <c r="AR41" s="176"/>
    </row>
    <row r="42" spans="3:44" ht="15" customHeight="1" x14ac:dyDescent="0.15">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6"/>
      <c r="AG42" s="176"/>
      <c r="AH42" s="176"/>
      <c r="AI42" s="176"/>
      <c r="AJ42" s="176"/>
      <c r="AK42" s="176"/>
      <c r="AL42" s="176"/>
      <c r="AM42" s="176"/>
      <c r="AN42" s="176"/>
      <c r="AO42" s="176"/>
      <c r="AP42" s="176"/>
      <c r="AQ42" s="176"/>
      <c r="AR42" s="176"/>
    </row>
    <row r="43" spans="3:44" ht="15" customHeight="1" x14ac:dyDescent="0.15">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6"/>
      <c r="AG43" s="176"/>
      <c r="AH43" s="176"/>
      <c r="AI43" s="176"/>
      <c r="AJ43" s="176"/>
      <c r="AK43" s="176"/>
      <c r="AL43" s="176"/>
      <c r="AM43" s="176"/>
      <c r="AN43" s="176"/>
      <c r="AO43" s="176"/>
      <c r="AP43" s="176"/>
      <c r="AQ43" s="176"/>
      <c r="AR43" s="176"/>
    </row>
    <row r="44" spans="3:44" ht="15" customHeight="1" x14ac:dyDescent="0.15">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6"/>
      <c r="AG44" s="176"/>
      <c r="AH44" s="176"/>
      <c r="AI44" s="176"/>
      <c r="AJ44" s="176"/>
      <c r="AK44" s="176"/>
      <c r="AL44" s="176"/>
      <c r="AM44" s="176"/>
      <c r="AN44" s="176"/>
      <c r="AO44" s="176"/>
      <c r="AP44" s="176"/>
      <c r="AQ44" s="176"/>
      <c r="AR44" s="176"/>
    </row>
    <row r="45" spans="3:44" ht="15" customHeight="1" x14ac:dyDescent="0.15">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6"/>
      <c r="AG45" s="176"/>
      <c r="AH45" s="176"/>
      <c r="AI45" s="176"/>
      <c r="AJ45" s="176"/>
      <c r="AK45" s="176"/>
      <c r="AL45" s="176"/>
      <c r="AM45" s="176"/>
      <c r="AN45" s="176"/>
      <c r="AO45" s="176"/>
      <c r="AP45" s="176"/>
      <c r="AQ45" s="176"/>
      <c r="AR45" s="176"/>
    </row>
    <row r="46" spans="3:44" ht="15" customHeight="1" x14ac:dyDescent="0.15">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6"/>
      <c r="AG46" s="176"/>
      <c r="AH46" s="176"/>
      <c r="AI46" s="176"/>
      <c r="AJ46" s="176"/>
      <c r="AK46" s="176"/>
      <c r="AL46" s="176"/>
      <c r="AM46" s="176"/>
      <c r="AN46" s="176"/>
      <c r="AO46" s="176"/>
      <c r="AP46" s="176"/>
      <c r="AQ46" s="176"/>
      <c r="AR46" s="176"/>
    </row>
    <row r="47" spans="3:44" ht="15" customHeight="1" x14ac:dyDescent="0.15">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6"/>
      <c r="AG47" s="176"/>
      <c r="AH47" s="176"/>
      <c r="AI47" s="176"/>
      <c r="AJ47" s="176"/>
      <c r="AK47" s="176"/>
      <c r="AL47" s="176"/>
      <c r="AM47" s="176"/>
      <c r="AN47" s="176"/>
      <c r="AO47" s="176"/>
      <c r="AP47" s="176"/>
      <c r="AQ47" s="176"/>
      <c r="AR47" s="176"/>
    </row>
    <row r="48" spans="3:44" ht="15" customHeight="1" x14ac:dyDescent="0.15">
      <c r="C48" s="176"/>
      <c r="D48" s="176"/>
      <c r="AE48" s="176"/>
      <c r="AF48" s="176"/>
      <c r="AG48" s="176"/>
      <c r="AH48" s="176"/>
      <c r="AI48" s="176"/>
      <c r="AJ48" s="176"/>
      <c r="AK48" s="176"/>
      <c r="AL48" s="176"/>
      <c r="AM48" s="176"/>
      <c r="AN48" s="176"/>
      <c r="AO48" s="176"/>
      <c r="AP48" s="176"/>
      <c r="AQ48" s="176"/>
      <c r="AR48" s="176"/>
    </row>
    <row r="49" spans="3:44" ht="15" customHeight="1" x14ac:dyDescent="0.15">
      <c r="C49" s="176"/>
      <c r="D49" s="176"/>
      <c r="AE49" s="176"/>
      <c r="AF49" s="176"/>
      <c r="AG49" s="176"/>
      <c r="AH49" s="176"/>
      <c r="AI49" s="176"/>
      <c r="AJ49" s="176"/>
      <c r="AK49" s="176"/>
      <c r="AL49" s="176"/>
      <c r="AM49" s="176"/>
      <c r="AN49" s="176"/>
      <c r="AO49" s="176"/>
      <c r="AP49" s="176"/>
      <c r="AQ49" s="176"/>
      <c r="AR49" s="176"/>
    </row>
    <row r="50" spans="3:44" ht="15" customHeight="1" x14ac:dyDescent="0.15">
      <c r="C50" s="176"/>
      <c r="D50" s="176"/>
      <c r="AE50" s="176"/>
      <c r="AF50" s="176"/>
      <c r="AG50" s="176"/>
      <c r="AH50" s="176"/>
      <c r="AI50" s="176"/>
      <c r="AJ50" s="176"/>
      <c r="AK50" s="176"/>
      <c r="AL50" s="176"/>
      <c r="AM50" s="176"/>
      <c r="AN50" s="176"/>
      <c r="AO50" s="176"/>
      <c r="AP50" s="176"/>
      <c r="AQ50" s="176"/>
      <c r="AR50" s="176"/>
    </row>
    <row r="51" spans="3:44" ht="11.25" customHeight="1" x14ac:dyDescent="0.15"/>
    <row r="52" spans="3:44" ht="11.25" customHeight="1" x14ac:dyDescent="0.15"/>
    <row r="53" spans="3:44" ht="11.25" customHeight="1" x14ac:dyDescent="0.15"/>
    <row r="54" spans="3:44" ht="11.25" customHeight="1" x14ac:dyDescent="0.15"/>
    <row r="55" spans="3:44" ht="11.25" customHeight="1" x14ac:dyDescent="0.15"/>
    <row r="56" spans="3:44" ht="11.25" customHeight="1" x14ac:dyDescent="0.15"/>
    <row r="57" spans="3:44" ht="12" customHeight="1" x14ac:dyDescent="0.15"/>
    <row r="58" spans="3:44" ht="11.25" customHeight="1" x14ac:dyDescent="0.15"/>
    <row r="59" spans="3:44" ht="9.75" customHeight="1" x14ac:dyDescent="0.15"/>
    <row r="60" spans="3:44" ht="11.25" customHeight="1" x14ac:dyDescent="0.15"/>
    <row r="61" spans="3:44" ht="11.25" customHeight="1" x14ac:dyDescent="0.15"/>
    <row r="62" spans="3:44" ht="11.25" customHeight="1" x14ac:dyDescent="0.15"/>
    <row r="63" spans="3:44" ht="11.25" customHeight="1" x14ac:dyDescent="0.15"/>
    <row r="64" spans="3:44" ht="11.25" customHeight="1" x14ac:dyDescent="0.15"/>
    <row r="65" ht="11.25" customHeight="1" x14ac:dyDescent="0.15"/>
    <row r="66" ht="11.25" customHeight="1" x14ac:dyDescent="0.15"/>
    <row r="67" ht="11.25" customHeight="1" x14ac:dyDescent="0.15"/>
    <row r="68" ht="11.25" customHeight="1" x14ac:dyDescent="0.15"/>
    <row r="69" ht="11.25" customHeight="1" x14ac:dyDescent="0.15"/>
    <row r="70" ht="11.25" customHeight="1" x14ac:dyDescent="0.15"/>
    <row r="71" ht="11.25" customHeight="1" x14ac:dyDescent="0.15"/>
    <row r="72" ht="11.25" customHeight="1" x14ac:dyDescent="0.15"/>
    <row r="73" ht="11.25" customHeight="1" x14ac:dyDescent="0.15"/>
    <row r="74" ht="11.25" customHeight="1" x14ac:dyDescent="0.15"/>
    <row r="75" ht="11.25" customHeight="1" x14ac:dyDescent="0.15"/>
    <row r="76" ht="11.25" customHeight="1" x14ac:dyDescent="0.15"/>
    <row r="77" ht="11.25" customHeight="1" x14ac:dyDescent="0.15"/>
    <row r="78" ht="11.25" customHeight="1" x14ac:dyDescent="0.15"/>
    <row r="79" ht="11.25" customHeight="1" x14ac:dyDescent="0.15"/>
    <row r="80" ht="11.25" customHeight="1" x14ac:dyDescent="0.15"/>
    <row r="81" ht="11.25" customHeight="1" x14ac:dyDescent="0.15"/>
    <row r="82" ht="11.25" customHeight="1" x14ac:dyDescent="0.15"/>
    <row r="83" ht="11.25" customHeight="1" x14ac:dyDescent="0.15"/>
    <row r="84" ht="11.25" customHeight="1" x14ac:dyDescent="0.15"/>
    <row r="85" ht="11.25" customHeight="1" x14ac:dyDescent="0.15"/>
    <row r="86" ht="11.25" customHeight="1" x14ac:dyDescent="0.15"/>
  </sheetData>
  <sheetProtection algorithmName="SHA-512" hashValue="a/WWKHhSepTYuPCse+FuSTDMNVzb1BGhBRhuTuvIbzxkd6VpedKCk7aD5befYbc+q5Nw80Y5ydUMhugc3TITFQ==" saltValue="gFLyjKHhffmIdlRe6gZM+Q==" spinCount="100000" sheet="1" selectLockedCells="1"/>
  <mergeCells count="10">
    <mergeCell ref="D13:M13"/>
    <mergeCell ref="F14:M14"/>
    <mergeCell ref="F15:M15"/>
    <mergeCell ref="F16:M16"/>
    <mergeCell ref="A4:AH4"/>
    <mergeCell ref="D9:M10"/>
    <mergeCell ref="N9:Y10"/>
    <mergeCell ref="D11:M12"/>
    <mergeCell ref="N11:S12"/>
    <mergeCell ref="T11:U12"/>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&amp;LＨＰ住-884-4　（Ver.20260401）&amp;RCopyright 2022-2026 Houseplus Corporation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180975</xdr:colOff>
                    <xdr:row>12</xdr:row>
                    <xdr:rowOff>180975</xdr:rowOff>
                  </from>
                  <to>
                    <xdr:col>15</xdr:col>
                    <xdr:colOff>104775</xdr:colOff>
                    <xdr:row>14</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180975</xdr:colOff>
                    <xdr:row>13</xdr:row>
                    <xdr:rowOff>180975</xdr:rowOff>
                  </from>
                  <to>
                    <xdr:col>15</xdr:col>
                    <xdr:colOff>104775</xdr:colOff>
                    <xdr:row>15</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180975</xdr:colOff>
                    <xdr:row>14</xdr:row>
                    <xdr:rowOff>180975</xdr:rowOff>
                  </from>
                  <to>
                    <xdr:col>15</xdr:col>
                    <xdr:colOff>104775</xdr:colOff>
                    <xdr:row>16</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17</xdr:col>
                    <xdr:colOff>180975</xdr:colOff>
                    <xdr:row>12</xdr:row>
                    <xdr:rowOff>180975</xdr:rowOff>
                  </from>
                  <to>
                    <xdr:col>19</xdr:col>
                    <xdr:colOff>104775</xdr:colOff>
                    <xdr:row>14</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17</xdr:col>
                    <xdr:colOff>180975</xdr:colOff>
                    <xdr:row>13</xdr:row>
                    <xdr:rowOff>180975</xdr:rowOff>
                  </from>
                  <to>
                    <xdr:col>19</xdr:col>
                    <xdr:colOff>104775</xdr:colOff>
                    <xdr:row>15</xdr:row>
                    <xdr:rowOff>9525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17</xdr:col>
                    <xdr:colOff>180975</xdr:colOff>
                    <xdr:row>14</xdr:row>
                    <xdr:rowOff>180975</xdr:rowOff>
                  </from>
                  <to>
                    <xdr:col>19</xdr:col>
                    <xdr:colOff>104775</xdr:colOff>
                    <xdr:row>16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23B8-4642-413C-88AC-155FCE2D0288}">
  <sheetPr codeName="Sheet7">
    <pageSetUpPr fitToPage="1"/>
  </sheetPr>
  <dimension ref="B2:AB45"/>
  <sheetViews>
    <sheetView showGridLines="0" view="pageBreakPreview" zoomScaleNormal="100" zoomScaleSheetLayoutView="100" workbookViewId="0">
      <selection activeCell="Z9" sqref="Z9"/>
    </sheetView>
  </sheetViews>
  <sheetFormatPr defaultColWidth="9" defaultRowHeight="12" x14ac:dyDescent="0.15"/>
  <cols>
    <col min="1" max="1" width="9" style="141"/>
    <col min="2" max="34" width="3.25" style="141" customWidth="1"/>
    <col min="35" max="16384" width="9" style="141"/>
  </cols>
  <sheetData>
    <row r="2" spans="2:28" ht="18" customHeight="1" x14ac:dyDescent="0.15"/>
    <row r="3" spans="2:28" ht="18" customHeight="1" x14ac:dyDescent="0.15">
      <c r="C3" s="142"/>
    </row>
    <row r="4" spans="2:28" ht="24.95" customHeight="1" x14ac:dyDescent="0.15">
      <c r="B4" s="487" t="s">
        <v>302</v>
      </c>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row>
    <row r="5" spans="2:28" ht="24.95" customHeight="1" x14ac:dyDescent="0.15">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row>
    <row r="6" spans="2:28" ht="18" customHeight="1" x14ac:dyDescent="0.15">
      <c r="U6" s="488"/>
      <c r="V6" s="488"/>
      <c r="W6" s="147" t="s">
        <v>3</v>
      </c>
      <c r="X6" s="157"/>
      <c r="Y6" s="147" t="s">
        <v>301</v>
      </c>
      <c r="Z6" s="157"/>
      <c r="AA6" s="147" t="s">
        <v>5</v>
      </c>
    </row>
    <row r="7" spans="2:28" ht="18" customHeight="1" x14ac:dyDescent="0.15">
      <c r="C7" s="142"/>
    </row>
    <row r="8" spans="2:28" ht="18" customHeight="1" x14ac:dyDescent="0.15">
      <c r="C8" s="156" t="s">
        <v>300</v>
      </c>
    </row>
    <row r="9" spans="2:28" ht="18" customHeight="1" x14ac:dyDescent="0.15">
      <c r="O9" s="151"/>
      <c r="P9" s="151"/>
      <c r="Q9" s="151"/>
      <c r="R9" s="151"/>
      <c r="S9" s="150" t="s">
        <v>299</v>
      </c>
      <c r="T9" s="155"/>
      <c r="U9" s="155"/>
      <c r="V9" s="155"/>
      <c r="W9" s="155"/>
      <c r="X9" s="155"/>
      <c r="Y9" s="155"/>
      <c r="Z9" s="155"/>
      <c r="AA9" s="155"/>
    </row>
    <row r="10" spans="2:28" ht="15" customHeight="1" x14ac:dyDescent="0.15">
      <c r="O10" s="151"/>
      <c r="P10" s="151"/>
      <c r="Q10" s="489"/>
      <c r="R10" s="489"/>
      <c r="S10" s="489"/>
      <c r="T10" s="489"/>
      <c r="U10" s="489"/>
      <c r="V10" s="489"/>
      <c r="W10" s="489"/>
      <c r="X10" s="489"/>
      <c r="Y10" s="489"/>
      <c r="Z10" s="489"/>
      <c r="AA10" s="154"/>
    </row>
    <row r="11" spans="2:28" ht="3" customHeight="1" x14ac:dyDescent="0.15">
      <c r="O11" s="152"/>
      <c r="P11" s="152"/>
      <c r="Q11" s="152"/>
      <c r="R11" s="152"/>
      <c r="S11" s="152"/>
      <c r="T11" s="152"/>
      <c r="U11" s="152"/>
      <c r="V11" s="152"/>
      <c r="W11" s="152"/>
      <c r="X11" s="152"/>
      <c r="Y11" s="152"/>
      <c r="Z11" s="152"/>
      <c r="AA11" s="152"/>
    </row>
    <row r="12" spans="2:28" ht="15" customHeight="1" x14ac:dyDescent="0.15">
      <c r="O12" s="151"/>
      <c r="P12" s="151"/>
      <c r="Q12" s="489"/>
      <c r="R12" s="489"/>
      <c r="S12" s="489"/>
      <c r="T12" s="489"/>
      <c r="U12" s="489"/>
      <c r="V12" s="489"/>
      <c r="W12" s="489"/>
      <c r="X12" s="489"/>
      <c r="Y12" s="489"/>
      <c r="Z12" s="489"/>
      <c r="AA12" s="153"/>
    </row>
    <row r="13" spans="2:28" ht="3" customHeight="1" x14ac:dyDescent="0.15">
      <c r="O13" s="152"/>
      <c r="P13" s="152"/>
      <c r="Q13" s="152"/>
      <c r="R13" s="152"/>
      <c r="S13" s="152"/>
      <c r="T13" s="152"/>
      <c r="U13" s="152"/>
      <c r="V13" s="152"/>
      <c r="W13" s="152"/>
      <c r="X13" s="152"/>
      <c r="Y13" s="152"/>
      <c r="Z13" s="152"/>
      <c r="AA13" s="152"/>
    </row>
    <row r="14" spans="2:28" ht="15" customHeight="1" x14ac:dyDescent="0.15">
      <c r="O14" s="151"/>
      <c r="P14" s="151"/>
      <c r="Q14" s="151"/>
      <c r="R14" s="151"/>
      <c r="S14" s="150" t="s">
        <v>298</v>
      </c>
      <c r="T14" s="490"/>
      <c r="U14" s="490"/>
      <c r="V14" s="490"/>
      <c r="W14" s="490"/>
      <c r="X14" s="490"/>
      <c r="Y14" s="490"/>
      <c r="Z14" s="490"/>
      <c r="AA14" s="150" t="s">
        <v>297</v>
      </c>
    </row>
    <row r="15" spans="2:28" ht="18" customHeight="1" x14ac:dyDescent="0.15">
      <c r="C15" s="142"/>
      <c r="F15" s="142"/>
    </row>
    <row r="16" spans="2:28" ht="18" customHeight="1" x14ac:dyDescent="0.15">
      <c r="C16" s="142"/>
    </row>
    <row r="17" spans="3:27" ht="18" customHeight="1" x14ac:dyDescent="0.15">
      <c r="C17" s="486" t="s">
        <v>296</v>
      </c>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row>
    <row r="18" spans="3:27" ht="18" customHeight="1" x14ac:dyDescent="0.15">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row>
    <row r="19" spans="3:27" ht="18" customHeight="1" x14ac:dyDescent="0.15">
      <c r="C19" s="142"/>
    </row>
    <row r="20" spans="3:27" s="148" customFormat="1" ht="24.95" customHeight="1" x14ac:dyDescent="0.15">
      <c r="C20" s="149"/>
      <c r="E20" s="491" t="s">
        <v>295</v>
      </c>
      <c r="F20" s="491"/>
      <c r="G20" s="491"/>
      <c r="H20" s="492"/>
      <c r="I20" s="492"/>
      <c r="J20" s="492"/>
      <c r="K20" s="492"/>
      <c r="L20" s="492"/>
      <c r="M20" s="492"/>
      <c r="N20" s="492"/>
      <c r="O20" s="492"/>
      <c r="P20" s="492"/>
      <c r="Q20" s="492"/>
      <c r="R20" s="492"/>
      <c r="S20" s="492"/>
      <c r="T20" s="492"/>
      <c r="U20" s="492"/>
      <c r="V20" s="492"/>
      <c r="W20" s="492"/>
      <c r="X20" s="492"/>
      <c r="Y20" s="492"/>
    </row>
    <row r="21" spans="3:27" ht="18" customHeight="1" x14ac:dyDescent="0.15">
      <c r="C21" s="142"/>
    </row>
    <row r="22" spans="3:27" ht="18" customHeight="1" x14ac:dyDescent="0.15">
      <c r="C22" s="142"/>
    </row>
    <row r="23" spans="3:27" ht="18" customHeight="1" x14ac:dyDescent="0.15">
      <c r="C23" s="493" t="s">
        <v>294</v>
      </c>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row>
    <row r="24" spans="3:27" ht="18" customHeight="1" x14ac:dyDescent="0.15">
      <c r="C24" s="142"/>
    </row>
    <row r="25" spans="3:27" ht="18" customHeight="1" x14ac:dyDescent="0.15">
      <c r="C25" s="142"/>
      <c r="E25" s="141" t="s">
        <v>293</v>
      </c>
    </row>
    <row r="26" spans="3:27" ht="9.9499999999999993" customHeight="1" x14ac:dyDescent="0.15">
      <c r="C26" s="142"/>
    </row>
    <row r="27" spans="3:27" ht="24.95" customHeight="1" x14ac:dyDescent="0.15">
      <c r="C27" s="142"/>
      <c r="F27" s="494">
        <f>'申込書（既存）'!F22</f>
        <v>0</v>
      </c>
      <c r="G27" s="494"/>
      <c r="H27" s="494"/>
      <c r="I27" s="494"/>
      <c r="J27" s="494"/>
      <c r="K27" s="494"/>
      <c r="L27" s="494"/>
      <c r="M27" s="494"/>
      <c r="N27" s="494"/>
      <c r="O27" s="494"/>
      <c r="P27" s="494"/>
      <c r="Q27" s="494"/>
      <c r="R27" s="494"/>
      <c r="S27" s="494"/>
      <c r="T27" s="494"/>
      <c r="U27" s="494"/>
      <c r="V27" s="494"/>
      <c r="W27" s="494"/>
      <c r="X27" s="494"/>
    </row>
    <row r="28" spans="3:27" ht="18" customHeight="1" x14ac:dyDescent="0.15">
      <c r="C28" s="142"/>
    </row>
    <row r="29" spans="3:27" ht="18" customHeight="1" x14ac:dyDescent="0.15">
      <c r="C29" s="142"/>
      <c r="E29" s="141" t="s">
        <v>292</v>
      </c>
    </row>
    <row r="30" spans="3:27" ht="9.9499999999999993" customHeight="1" x14ac:dyDescent="0.15">
      <c r="C30" s="142"/>
    </row>
    <row r="31" spans="3:27" ht="24.95" customHeight="1" x14ac:dyDescent="0.15">
      <c r="C31" s="142"/>
      <c r="F31" s="495" t="str">
        <f>'申込書（既存）'!F24&amp;'申込書（既存）'!J24</f>
        <v/>
      </c>
      <c r="G31" s="495"/>
      <c r="H31" s="495"/>
      <c r="I31" s="495"/>
      <c r="J31" s="495"/>
      <c r="K31" s="495"/>
      <c r="L31" s="495"/>
      <c r="M31" s="495"/>
      <c r="N31" s="495"/>
      <c r="O31" s="495"/>
      <c r="P31" s="495"/>
      <c r="Q31" s="495"/>
      <c r="R31" s="495"/>
      <c r="S31" s="495"/>
      <c r="T31" s="495"/>
      <c r="U31" s="495"/>
      <c r="V31" s="495"/>
      <c r="W31" s="495"/>
      <c r="X31" s="495"/>
    </row>
    <row r="32" spans="3:27" ht="18" customHeight="1" x14ac:dyDescent="0.15">
      <c r="C32" s="142"/>
    </row>
    <row r="33" spans="3:26" ht="18" customHeight="1" x14ac:dyDescent="0.15">
      <c r="C33" s="142"/>
    </row>
    <row r="34" spans="3:26" ht="9.9499999999999993" customHeight="1" x14ac:dyDescent="0.15">
      <c r="C34" s="142"/>
    </row>
    <row r="35" spans="3:26" ht="30" customHeight="1" x14ac:dyDescent="0.15">
      <c r="C35" s="142"/>
      <c r="F35" s="146"/>
      <c r="G35" s="146"/>
    </row>
    <row r="36" spans="3:26" ht="30" customHeight="1" x14ac:dyDescent="0.15">
      <c r="C36" s="142"/>
      <c r="F36" s="145"/>
      <c r="G36" s="145"/>
      <c r="H36" s="144"/>
    </row>
    <row r="37" spans="3:26" ht="18" customHeight="1" x14ac:dyDescent="0.15">
      <c r="C37" s="142"/>
    </row>
    <row r="38" spans="3:26" ht="18" customHeight="1" x14ac:dyDescent="0.15">
      <c r="C38" s="142"/>
    </row>
    <row r="39" spans="3:26" ht="18" customHeight="1" x14ac:dyDescent="0.15">
      <c r="C39" s="142"/>
      <c r="Z39" s="143" t="s">
        <v>291</v>
      </c>
    </row>
    <row r="40" spans="3:26" ht="18" customHeight="1" x14ac:dyDescent="0.15">
      <c r="C40" s="142"/>
    </row>
    <row r="41" spans="3:26" ht="18" customHeight="1" x14ac:dyDescent="0.15">
      <c r="C41" s="142"/>
    </row>
    <row r="42" spans="3:26" ht="18" customHeight="1" x14ac:dyDescent="0.15">
      <c r="C42" s="142"/>
    </row>
    <row r="43" spans="3:26" ht="18" customHeight="1" x14ac:dyDescent="0.15">
      <c r="C43" s="142"/>
    </row>
    <row r="44" spans="3:26" ht="18" customHeight="1" x14ac:dyDescent="0.15">
      <c r="C44" s="142"/>
    </row>
    <row r="45" spans="3:26" ht="18" customHeight="1" x14ac:dyDescent="0.15">
      <c r="C45" s="142"/>
    </row>
  </sheetData>
  <sheetProtection sheet="1" formatCells="0" selectLockedCells="1"/>
  <mergeCells count="11">
    <mergeCell ref="E20:G20"/>
    <mergeCell ref="H20:Y20"/>
    <mergeCell ref="C23:AA23"/>
    <mergeCell ref="F27:X27"/>
    <mergeCell ref="F31:X31"/>
    <mergeCell ref="C17:AA18"/>
    <mergeCell ref="B4:AB4"/>
    <mergeCell ref="U6:V6"/>
    <mergeCell ref="Q10:Z10"/>
    <mergeCell ref="Q12:Z12"/>
    <mergeCell ref="T14:Z14"/>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Z10"/>
  <sheetViews>
    <sheetView showGridLines="0" topLeftCell="S1" zoomScale="85" zoomScaleNormal="85" workbookViewId="0">
      <selection activeCell="AB6" sqref="AB6"/>
    </sheetView>
  </sheetViews>
  <sheetFormatPr defaultRowHeight="13.5" x14ac:dyDescent="0.15"/>
  <cols>
    <col min="2" max="2" width="15" bestFit="1" customWidth="1"/>
    <col min="3" max="3" width="12.875" bestFit="1" customWidth="1"/>
    <col min="4" max="4" width="24" customWidth="1"/>
    <col min="5" max="5" width="30.125" customWidth="1"/>
    <col min="6" max="6" width="11.625" customWidth="1"/>
    <col min="7" max="8" width="9.25" bestFit="1" customWidth="1"/>
    <col min="9" max="9" width="15.875" customWidth="1"/>
    <col min="10" max="10" width="11.125" bestFit="1" customWidth="1"/>
    <col min="11" max="11" width="8.125" bestFit="1" customWidth="1"/>
    <col min="12" max="12" width="10.5" customWidth="1"/>
    <col min="13" max="15" width="12.125" customWidth="1"/>
    <col min="16" max="18" width="11.875" customWidth="1"/>
    <col min="19" max="21" width="8.625" customWidth="1"/>
    <col min="22" max="22" width="8.5" customWidth="1"/>
    <col min="23" max="23" width="19.75" customWidth="1"/>
    <col min="24" max="24" width="9.875" customWidth="1"/>
    <col min="25" max="25" width="10.25" customWidth="1"/>
    <col min="26" max="26" width="22.375" customWidth="1"/>
    <col min="27" max="27" width="12.5" customWidth="1"/>
    <col min="28" max="28" width="11.875" customWidth="1"/>
    <col min="29" max="29" width="12.875" customWidth="1"/>
    <col min="30" max="30" width="13.375" customWidth="1"/>
    <col min="31" max="31" width="20.875" customWidth="1"/>
    <col min="32" max="32" width="11.375" customWidth="1"/>
    <col min="33" max="33" width="12.875" customWidth="1"/>
    <col min="34" max="34" width="16.125" customWidth="1"/>
    <col min="35" max="35" width="6.625" bestFit="1" customWidth="1"/>
    <col min="36" max="36" width="9.125" bestFit="1" customWidth="1"/>
    <col min="37" max="37" width="11.5" customWidth="1"/>
    <col min="38" max="38" width="9" customWidth="1"/>
    <col min="39" max="39" width="19" customWidth="1"/>
    <col min="40" max="41" width="4.625" bestFit="1" customWidth="1"/>
    <col min="42" max="43" width="17.75" customWidth="1"/>
    <col min="44" max="44" width="17.375" customWidth="1"/>
    <col min="45" max="45" width="11.25" customWidth="1"/>
    <col min="46" max="46" width="10.75" customWidth="1"/>
    <col min="47" max="47" width="8.125" customWidth="1"/>
    <col min="48" max="49" width="9.875" customWidth="1"/>
    <col min="50" max="50" width="8.5" customWidth="1"/>
    <col min="51" max="51" width="10.375" customWidth="1"/>
    <col min="52" max="54" width="9.5" customWidth="1"/>
    <col min="55" max="55" width="8.25" customWidth="1"/>
    <col min="56" max="56" width="13" customWidth="1"/>
    <col min="57" max="57" width="6.875" bestFit="1" customWidth="1"/>
    <col min="58" max="58" width="4.625" bestFit="1" customWidth="1"/>
    <col min="59" max="62" width="8.375" customWidth="1"/>
    <col min="63" max="64" width="10" customWidth="1"/>
    <col min="65" max="65" width="19.75" customWidth="1"/>
    <col min="66" max="66" width="15.625" customWidth="1"/>
    <col min="67" max="67" width="17.5" customWidth="1"/>
    <col min="68" max="68" width="15.625" customWidth="1"/>
    <col min="71" max="73" width="10.5" customWidth="1"/>
    <col min="74" max="74" width="9.25" bestFit="1" customWidth="1"/>
    <col min="75" max="76" width="7" bestFit="1" customWidth="1"/>
    <col min="77" max="77" width="8.75" bestFit="1" customWidth="1"/>
    <col min="78" max="78" width="5" bestFit="1" customWidth="1"/>
    <col min="79" max="79" width="8.25" bestFit="1" customWidth="1"/>
    <col min="80" max="81" width="4.625" bestFit="1" customWidth="1"/>
    <col min="82" max="82" width="8.75" bestFit="1" customWidth="1"/>
    <col min="83" max="83" width="10.5" customWidth="1"/>
  </cols>
  <sheetData>
    <row r="1" spans="1:104" s="47" customFormat="1" ht="29.25" customHeight="1" x14ac:dyDescent="0.15">
      <c r="A1" s="41" t="s">
        <v>47</v>
      </c>
      <c r="B1" s="42"/>
      <c r="C1" s="43"/>
      <c r="D1" s="42"/>
      <c r="E1" s="42"/>
      <c r="F1" s="42"/>
      <c r="G1" s="42"/>
      <c r="H1" s="42"/>
      <c r="I1" s="44"/>
      <c r="J1" s="44"/>
      <c r="K1" s="44"/>
      <c r="L1" s="44"/>
      <c r="M1" s="44"/>
      <c r="N1" s="44"/>
      <c r="O1" s="42"/>
      <c r="P1" s="42"/>
      <c r="Q1" s="42"/>
      <c r="R1" s="42"/>
      <c r="S1" s="42"/>
      <c r="T1" s="42"/>
      <c r="U1" s="42"/>
      <c r="V1" s="42"/>
      <c r="W1" s="42"/>
      <c r="X1" s="42"/>
      <c r="Y1" s="42"/>
      <c r="Z1" s="42"/>
      <c r="AA1" s="42"/>
      <c r="AB1" s="42"/>
      <c r="AC1" s="42"/>
      <c r="AD1" s="42"/>
      <c r="AE1" s="43"/>
      <c r="AF1" s="42"/>
      <c r="AG1" s="42"/>
      <c r="AH1" s="42"/>
      <c r="AI1" s="42"/>
      <c r="AJ1" s="42"/>
      <c r="AK1" s="42"/>
      <c r="AL1" s="42"/>
      <c r="AM1" s="42"/>
      <c r="AN1" s="42"/>
      <c r="AO1" s="43"/>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5"/>
      <c r="BX1" s="45"/>
      <c r="BY1" s="45"/>
      <c r="BZ1" s="45"/>
      <c r="CA1" s="45"/>
      <c r="CB1" s="45"/>
      <c r="CC1" s="45"/>
      <c r="CD1" s="45"/>
      <c r="CE1" s="45"/>
      <c r="CF1"/>
      <c r="CG1" s="46"/>
      <c r="CH1" s="46"/>
      <c r="CI1" s="46"/>
      <c r="CL1" s="46"/>
      <c r="CM1" s="46"/>
      <c r="CN1" s="46"/>
      <c r="CO1" s="46"/>
      <c r="CP1" s="46"/>
      <c r="CQ1" s="46"/>
      <c r="CR1" s="46"/>
      <c r="CS1" s="46"/>
      <c r="CT1" s="46"/>
      <c r="CU1" s="46"/>
      <c r="CV1" s="46"/>
      <c r="CW1" s="46"/>
      <c r="CX1" s="46"/>
      <c r="CY1" s="46"/>
      <c r="CZ1" s="45"/>
    </row>
    <row r="2" spans="1:104" s="47" customFormat="1" ht="24.75" customHeight="1" x14ac:dyDescent="0.15">
      <c r="A2" s="48" t="s">
        <v>93</v>
      </c>
      <c r="B2" s="46"/>
      <c r="C2" s="49"/>
      <c r="D2" s="46"/>
      <c r="E2" s="46"/>
      <c r="F2" s="46"/>
      <c r="G2" s="46"/>
      <c r="H2" s="46"/>
      <c r="I2" s="48"/>
      <c r="J2" s="48"/>
      <c r="K2" s="48"/>
      <c r="L2" s="48"/>
      <c r="M2" s="48"/>
      <c r="N2" s="48"/>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50"/>
      <c r="BR2" s="50"/>
      <c r="BS2" s="50"/>
      <c r="BT2" s="46"/>
      <c r="BU2" s="46"/>
      <c r="BV2" s="46"/>
      <c r="BW2" s="46"/>
      <c r="BX2" s="50"/>
      <c r="BY2" s="50"/>
      <c r="BZ2" s="50"/>
      <c r="CA2" s="50"/>
      <c r="CB2" s="50"/>
      <c r="CC2" s="50"/>
      <c r="CD2" s="50"/>
      <c r="CE2" s="50"/>
      <c r="CF2"/>
      <c r="CG2" s="50"/>
      <c r="CH2" s="50"/>
      <c r="CI2" s="50"/>
      <c r="CL2" s="50"/>
      <c r="CM2" s="50"/>
      <c r="CN2" s="50"/>
      <c r="CO2" s="50"/>
      <c r="CP2" s="50"/>
      <c r="CQ2" s="50"/>
      <c r="CR2" s="50"/>
      <c r="CS2" s="50"/>
      <c r="CT2" s="50"/>
      <c r="CU2" s="50"/>
      <c r="CV2" s="50"/>
      <c r="CW2" s="50"/>
      <c r="CX2" s="50"/>
      <c r="CY2" s="50"/>
      <c r="CZ2" s="50"/>
    </row>
    <row r="3" spans="1:104" s="47" customFormat="1" ht="24.75" customHeight="1" x14ac:dyDescent="0.15">
      <c r="A3" s="178"/>
      <c r="B3" s="523" t="s">
        <v>58</v>
      </c>
      <c r="C3" s="523" t="s">
        <v>59</v>
      </c>
      <c r="D3" s="525" t="s">
        <v>60</v>
      </c>
      <c r="E3" s="512"/>
      <c r="F3" s="512"/>
      <c r="G3" s="512"/>
      <c r="H3" s="512"/>
      <c r="I3" s="512"/>
      <c r="J3" s="512"/>
      <c r="K3" s="526"/>
      <c r="L3" s="527" t="s">
        <v>61</v>
      </c>
      <c r="M3" s="529" t="s">
        <v>62</v>
      </c>
      <c r="N3" s="530"/>
      <c r="O3" s="531"/>
      <c r="P3" s="532" t="s">
        <v>63</v>
      </c>
      <c r="Q3" s="533"/>
      <c r="R3" s="521" t="s">
        <v>64</v>
      </c>
      <c r="S3" s="511" t="s">
        <v>14</v>
      </c>
      <c r="T3" s="512"/>
      <c r="U3" s="512"/>
      <c r="V3" s="512"/>
      <c r="W3" s="512"/>
      <c r="X3" s="512"/>
      <c r="Y3" s="512"/>
      <c r="Z3" s="513"/>
      <c r="AA3" s="511" t="s">
        <v>1</v>
      </c>
      <c r="AB3" s="512"/>
      <c r="AC3" s="512"/>
      <c r="AD3" s="512"/>
      <c r="AE3" s="512"/>
      <c r="AF3" s="512"/>
      <c r="AG3" s="512"/>
      <c r="AH3" s="513"/>
      <c r="AI3" s="511" t="s">
        <v>65</v>
      </c>
      <c r="AJ3" s="512"/>
      <c r="AK3" s="512"/>
      <c r="AL3" s="512"/>
      <c r="AM3" s="512"/>
      <c r="AN3" s="512"/>
      <c r="AO3" s="512"/>
      <c r="AP3" s="512"/>
      <c r="AQ3" s="179"/>
      <c r="AR3" s="512" t="s">
        <v>66</v>
      </c>
      <c r="AS3" s="512"/>
      <c r="AT3" s="512"/>
      <c r="AU3" s="512"/>
      <c r="AV3" s="512"/>
      <c r="AW3" s="512"/>
      <c r="AX3" s="512"/>
      <c r="AY3" s="513"/>
      <c r="AZ3" s="511" t="s">
        <v>48</v>
      </c>
      <c r="BA3" s="512"/>
      <c r="BB3" s="512"/>
      <c r="BC3" s="512"/>
      <c r="BD3" s="512"/>
      <c r="BE3" s="512"/>
      <c r="BF3" s="512"/>
      <c r="BG3" s="513"/>
      <c r="BH3" s="511" t="s">
        <v>253</v>
      </c>
      <c r="BI3" s="512"/>
      <c r="BJ3" s="512"/>
      <c r="BK3" s="519" t="s">
        <v>242</v>
      </c>
      <c r="BL3" s="520"/>
      <c r="BM3" s="520"/>
      <c r="BN3" s="520"/>
      <c r="BO3" s="520"/>
      <c r="BP3" s="520"/>
      <c r="BQ3" s="520"/>
      <c r="BR3" s="520"/>
      <c r="BS3" s="511" t="s">
        <v>67</v>
      </c>
      <c r="BT3" s="512"/>
      <c r="BU3" s="513"/>
      <c r="BV3" s="514" t="s">
        <v>54</v>
      </c>
      <c r="BW3" s="516" t="s">
        <v>55</v>
      </c>
      <c r="BX3" s="517" t="s">
        <v>56</v>
      </c>
      <c r="BY3" s="504" t="s">
        <v>68</v>
      </c>
      <c r="BZ3" s="506" t="s">
        <v>69</v>
      </c>
      <c r="CA3" s="507"/>
      <c r="CB3" s="507"/>
      <c r="CC3" s="508"/>
      <c r="CD3" s="509" t="s">
        <v>70</v>
      </c>
      <c r="CE3" s="509" t="s">
        <v>71</v>
      </c>
      <c r="CF3" s="502" t="s">
        <v>49</v>
      </c>
      <c r="CG3" s="496" t="s">
        <v>72</v>
      </c>
      <c r="CH3" s="498" t="s">
        <v>57</v>
      </c>
      <c r="CI3" s="500" t="s">
        <v>73</v>
      </c>
      <c r="CL3" s="50"/>
      <c r="CM3" s="50"/>
      <c r="CN3" s="50"/>
      <c r="CO3" s="50"/>
      <c r="CP3" s="50"/>
      <c r="CQ3" s="50"/>
      <c r="CR3" s="50"/>
      <c r="CS3" s="50"/>
      <c r="CT3" s="50"/>
      <c r="CU3" s="50"/>
      <c r="CV3" s="50"/>
      <c r="CW3" s="50"/>
      <c r="CX3" s="50"/>
      <c r="CY3" s="50"/>
      <c r="CZ3" s="50"/>
    </row>
    <row r="4" spans="1:104" s="51" customFormat="1" ht="54.75" customHeight="1" x14ac:dyDescent="0.15">
      <c r="A4" s="180"/>
      <c r="B4" s="524"/>
      <c r="C4" s="524"/>
      <c r="D4" s="181" t="s">
        <v>94</v>
      </c>
      <c r="E4" s="181" t="s">
        <v>50</v>
      </c>
      <c r="F4" s="181" t="s">
        <v>76</v>
      </c>
      <c r="G4" s="181" t="s">
        <v>77</v>
      </c>
      <c r="H4" s="181" t="s">
        <v>78</v>
      </c>
      <c r="I4" s="181" t="s">
        <v>10</v>
      </c>
      <c r="J4" s="181" t="s">
        <v>79</v>
      </c>
      <c r="K4" s="181" t="s">
        <v>80</v>
      </c>
      <c r="L4" s="528"/>
      <c r="M4" s="182" t="s">
        <v>234</v>
      </c>
      <c r="N4" s="183" t="s">
        <v>243</v>
      </c>
      <c r="O4" s="184" t="s">
        <v>81</v>
      </c>
      <c r="P4" s="185" t="s">
        <v>82</v>
      </c>
      <c r="Q4" s="186" t="s">
        <v>83</v>
      </c>
      <c r="R4" s="522"/>
      <c r="S4" s="187" t="s">
        <v>51</v>
      </c>
      <c r="T4" s="181" t="s">
        <v>0</v>
      </c>
      <c r="U4" s="181" t="s">
        <v>52</v>
      </c>
      <c r="V4" s="188" t="s">
        <v>31</v>
      </c>
      <c r="W4" s="181" t="s">
        <v>53</v>
      </c>
      <c r="X4" s="181" t="s">
        <v>84</v>
      </c>
      <c r="Y4" s="181" t="s">
        <v>85</v>
      </c>
      <c r="Z4" s="189" t="s">
        <v>86</v>
      </c>
      <c r="AA4" s="187" t="s">
        <v>51</v>
      </c>
      <c r="AB4" s="181" t="s">
        <v>0</v>
      </c>
      <c r="AC4" s="181" t="s">
        <v>52</v>
      </c>
      <c r="AD4" s="188" t="s">
        <v>31</v>
      </c>
      <c r="AE4" s="181" t="s">
        <v>53</v>
      </c>
      <c r="AF4" s="181" t="s">
        <v>84</v>
      </c>
      <c r="AG4" s="181" t="s">
        <v>85</v>
      </c>
      <c r="AH4" s="189" t="s">
        <v>86</v>
      </c>
      <c r="AI4" s="190" t="s">
        <v>51</v>
      </c>
      <c r="AJ4" s="181" t="s">
        <v>0</v>
      </c>
      <c r="AK4" s="181" t="s">
        <v>52</v>
      </c>
      <c r="AL4" s="188" t="s">
        <v>31</v>
      </c>
      <c r="AM4" s="181" t="s">
        <v>53</v>
      </c>
      <c r="AN4" s="181" t="s">
        <v>84</v>
      </c>
      <c r="AO4" s="181" t="s">
        <v>85</v>
      </c>
      <c r="AP4" s="191" t="s">
        <v>86</v>
      </c>
      <c r="AQ4" s="192" t="s">
        <v>325</v>
      </c>
      <c r="AR4" s="181" t="s">
        <v>51</v>
      </c>
      <c r="AS4" s="181" t="s">
        <v>0</v>
      </c>
      <c r="AT4" s="181" t="s">
        <v>52</v>
      </c>
      <c r="AU4" s="181" t="s">
        <v>31</v>
      </c>
      <c r="AV4" s="181" t="s">
        <v>53</v>
      </c>
      <c r="AW4" s="181" t="s">
        <v>84</v>
      </c>
      <c r="AX4" s="181" t="s">
        <v>85</v>
      </c>
      <c r="AY4" s="189" t="s">
        <v>86</v>
      </c>
      <c r="AZ4" s="187" t="s">
        <v>51</v>
      </c>
      <c r="BA4" s="181" t="s">
        <v>0</v>
      </c>
      <c r="BB4" s="181" t="s">
        <v>52</v>
      </c>
      <c r="BC4" s="181" t="s">
        <v>31</v>
      </c>
      <c r="BD4" s="181" t="s">
        <v>53</v>
      </c>
      <c r="BE4" s="181" t="s">
        <v>84</v>
      </c>
      <c r="BF4" s="181" t="s">
        <v>85</v>
      </c>
      <c r="BG4" s="189" t="s">
        <v>86</v>
      </c>
      <c r="BH4" s="193" t="s">
        <v>254</v>
      </c>
      <c r="BI4" s="193" t="s">
        <v>255</v>
      </c>
      <c r="BJ4" s="193" t="s">
        <v>256</v>
      </c>
      <c r="BK4" s="187" t="s">
        <v>236</v>
      </c>
      <c r="BL4" s="181" t="s">
        <v>237</v>
      </c>
      <c r="BM4" s="181" t="s">
        <v>88</v>
      </c>
      <c r="BN4" s="181" t="s">
        <v>238</v>
      </c>
      <c r="BO4" s="181" t="s">
        <v>87</v>
      </c>
      <c r="BP4" s="181" t="s">
        <v>239</v>
      </c>
      <c r="BQ4" s="194" t="s">
        <v>74</v>
      </c>
      <c r="BR4" s="195" t="s">
        <v>75</v>
      </c>
      <c r="BS4" s="196" t="s">
        <v>89</v>
      </c>
      <c r="BT4" s="197" t="s">
        <v>90</v>
      </c>
      <c r="BU4" s="198" t="s">
        <v>91</v>
      </c>
      <c r="BV4" s="515"/>
      <c r="BW4" s="510"/>
      <c r="BX4" s="518"/>
      <c r="BY4" s="505"/>
      <c r="BZ4" s="114" t="s">
        <v>52</v>
      </c>
      <c r="CA4" s="115" t="s">
        <v>92</v>
      </c>
      <c r="CB4" s="115" t="s">
        <v>84</v>
      </c>
      <c r="CC4" s="115" t="s">
        <v>85</v>
      </c>
      <c r="CD4" s="510"/>
      <c r="CE4" s="510"/>
      <c r="CF4" s="503"/>
      <c r="CG4" s="497"/>
      <c r="CH4" s="499"/>
      <c r="CI4" s="501"/>
      <c r="CL4" s="52"/>
      <c r="CM4" s="52"/>
      <c r="CN4" s="52"/>
      <c r="CO4" s="52"/>
      <c r="CP4" s="52"/>
      <c r="CQ4" s="52"/>
      <c r="CR4" s="52"/>
      <c r="CS4" s="52"/>
      <c r="CT4" s="52"/>
      <c r="CU4" s="52"/>
      <c r="CV4" s="52"/>
      <c r="CW4" s="52"/>
      <c r="CX4" s="52"/>
      <c r="CY4" s="52"/>
    </row>
    <row r="5" spans="1:104" s="47" customFormat="1" ht="14.25" customHeight="1" thickBot="1" x14ac:dyDescent="0.2">
      <c r="I5" s="53"/>
      <c r="J5" s="53"/>
      <c r="K5" s="53"/>
      <c r="L5" s="53"/>
      <c r="M5" s="53"/>
      <c r="N5" s="53"/>
      <c r="CF5"/>
    </row>
    <row r="6" spans="1:104" s="58" customFormat="1" ht="39.75" customHeight="1" thickBot="1" x14ac:dyDescent="0.2">
      <c r="A6" s="54"/>
      <c r="B6" s="55" t="str">
        <f>IF(AND('申込書（既存）'!P10="■",'申込書（既存）'!R11&lt;&gt;""),'申込書（既存）'!K11&amp;"-"&amp;'申込書（既存）'!N11&amp;"-"&amp;'申込書（既存）'!R11,"")</f>
        <v/>
      </c>
      <c r="C6" s="55" t="str">
        <f>IF(AND('申込書（既存）'!F10="■",'申込書（既存）'!P10="■"),"",IF('申込書（既存）'!F10="■","新規",IF('申込書（既存）'!P10="■","変更","")))</f>
        <v/>
      </c>
      <c r="D6" s="56" t="str">
        <f>IF('申込書（既存）'!F22="","",'申込書（既存）'!F22)</f>
        <v/>
      </c>
      <c r="E6" s="56" t="str">
        <f>IF(AND('申込書（既存）'!F24="",'申込書（既存）'!J24=""),"",'申込書（既存）'!F24&amp;'申込書（既存）'!J24)</f>
        <v/>
      </c>
      <c r="F6" s="217" t="str">
        <f>IF('申請書 第二面 (6,7項)'!L17="","",'申請書 第二面 (6,7項)'!L17)&amp;""</f>
        <v/>
      </c>
      <c r="G6" s="112" t="str">
        <f>IF('申請書 第二面 (6,7項)'!O27="","",'申請書 第二面 (6,7項)'!O27)</f>
        <v/>
      </c>
      <c r="H6" s="112" t="str">
        <f>IF('申請書 第二面 (6,7項)'!W27="","",'申請書 第二面 (6,7項)'!W27)</f>
        <v/>
      </c>
      <c r="I6" s="57" t="str">
        <f>IF(AND('申請書 第二面 (6,7項)'!L28&lt;&gt;"",'申請書 第二面 (6,7項)'!W28&lt;&gt;""),'申請書 第二面 (6,7項)'!L28&amp;" 一部 "&amp;'申請書 第二面 (6,7項)'!W28,IF('申請書 第二面 (6,7項)'!W28="",'申請書 第二面 (6,7項)'!L28,)&amp;"")</f>
        <v/>
      </c>
      <c r="J6" s="57" t="str">
        <f>IF('申込書（既存）'!F25="■","一戸建ての住宅",IF('申込書（既存）'!F26="■","共同住宅等",""))</f>
        <v/>
      </c>
      <c r="K6" s="57" t="str">
        <f>IF(AND('申請書 第二面 (6,7項)'!L19="□",'申請書 第二面 (6,7項)'!T19="□"),"",IF('申請書 第二面 (6,7項)'!L19="■","",IF('申込書（既存）'!Q26&lt;=500,MAST!D3,IF(AND('申込書（既存）'!Q26&gt;500,'申込書（既存）'!Q26&lt;=1000),MAST!D4,IF(AND('申込書（既存）'!Q26&gt;1000,'申込書（既存）'!Q26&lt;=2000),MAST!D5,IF(AND('申込書（既存）'!Q26&gt;2000,'申込書（既存）'!Q26&lt;=5000),MAST!D6,IF(AND('申込書（既存）'!Q26&gt;5000,'申込書（既存）'!Q26&lt;=10000),MAST!D7,IF(AND('申込書（既存）'!Q26&gt;10000,'申込書（既存）'!Q26&lt;=20000),MAST!D8,IF(AND('申込書（既存）'!Q26&gt;20000,'申込書（既存）'!Q26&lt;=30000),MAST!D9,IF('申込書（既存）'!Q26&gt;30000,MAST!D10)))))))))&amp;"")</f>
        <v/>
      </c>
      <c r="L6" s="57" t="str">
        <f>IF('申請書 第二面 (6,7項)'!L19="■","1",'申請書 第二面 (6,7項)'!U21)&amp;""</f>
        <v/>
      </c>
      <c r="M6" s="122" t="str">
        <f>IF('申込書（既存）'!F26="■",'申込書（既存）'!Q28,"")&amp;""</f>
        <v/>
      </c>
      <c r="N6" s="122" t="str">
        <f>IF('申込書（既存）'!F26="■",'申込書（既存）'!Q29,"")&amp;""</f>
        <v/>
      </c>
      <c r="O6" s="57" t="str">
        <f>IF('申請書 第二面 (6,7項)'!T19="□","",IF('申請書 第二面 (6,7項)'!U22="■","有",IF('申請書 第二面 (6,7項)'!Q22="■","無")))&amp;""</f>
        <v/>
      </c>
      <c r="P6" s="57" t="str">
        <f>IF(AND('申請書 第二面 (6,7項)'!P33="",'申請書 第二面 (6,7項)'!U33="",'申請書 第二面 (6,7項)'!X33=""),"",'申請書 第二面 (6,7項)'!P33&amp;"/"&amp;'申請書 第二面 (6,7項)'!U33&amp;"/"&amp;'申請書 第二面 (6,7項)'!X33)</f>
        <v/>
      </c>
      <c r="Q6" s="57" t="str">
        <f>IF(AND('申請書 第二面 (6,7項)'!P34="",'申請書 第二面 (6,7項)'!U34="",'申請書 第二面 (6,7項)'!X34=""),"",'申請書 第二面 (6,7項)'!P34&amp;"/"&amp;'申請書 第二面 (6,7項)'!U34&amp;"/"&amp;'申請書 第二面 (6,7項)'!X34)</f>
        <v/>
      </c>
      <c r="R6" s="57" t="str">
        <f>IF(AND('申請書 第二面 (6,7項)'!P36="",'申請書 第二面 (6,7項)'!U36="",'申請書 第二面 (6,7項)'!X36=""),"",'申請書 第二面 (6,7項)'!P36&amp;"/"&amp;'申請書 第二面 (6,7項)'!U36&amp;"/"&amp;'申請書 第二面 (6,7項)'!X36)</f>
        <v/>
      </c>
      <c r="S6" s="57" t="str">
        <f>IF('申込書（既存）'!I42="","",'申込書（既存）'!I42)</f>
        <v/>
      </c>
      <c r="T6" s="57" t="str">
        <f>IF('申込書（既存）'!I43="","",'申込書（既存）'!I43)</f>
        <v/>
      </c>
      <c r="U6" s="57" t="str">
        <f>IF('申込書（既存）'!Y43="","",'申込書（既存）'!Y43)</f>
        <v/>
      </c>
      <c r="V6" s="57" t="str">
        <f>IF('申込書（既存）'!J44="","",'申込書（既存）'!J44)</f>
        <v/>
      </c>
      <c r="W6" s="57" t="str">
        <f>IF(AND('申込書（既存）'!F45="",'申込書（既存）'!I45=""),"",'申込書（既存）'!F45&amp;'申込書（既存）'!I45)</f>
        <v/>
      </c>
      <c r="X6" s="57" t="str">
        <f>IF('申込書（既存）'!Y44="","",'申込書（既存）'!Y44)</f>
        <v/>
      </c>
      <c r="Y6" s="57" t="str">
        <f>IF('申込書（既存）'!Y45="","",'申込書（既存）'!Y45)</f>
        <v/>
      </c>
      <c r="Z6" s="57" t="str">
        <f>IF('申込書（既存）'!Y46="","",'申込書（既存）'!Y46)</f>
        <v/>
      </c>
      <c r="AA6" s="57" t="str">
        <f>IF('申込書（既存）'!I47="■",'申込書（既存）'!I48,'申込書（既存）'!I42)&amp;""</f>
        <v/>
      </c>
      <c r="AB6" s="57" t="str">
        <f>IF('申込書（既存）'!I47="■",'申込書（既存）'!I49,'申込書（既存）'!I43)&amp;""</f>
        <v/>
      </c>
      <c r="AC6" s="57" t="str">
        <f>IF('申込書（既存）'!I47="■",'申込書（既存）'!Y49,'申込書（既存）'!Y43)&amp;""</f>
        <v/>
      </c>
      <c r="AD6" s="57" t="str">
        <f>IF('申込書（既存）'!I47="■",'申込書（既存）'!J50,'申込書（既存）'!J44)&amp;""</f>
        <v/>
      </c>
      <c r="AE6" s="57" t="str">
        <f>IF('申込書（既存）'!I47="■",'申込書（既存）'!F51&amp;'申込書（既存）'!I51,'申込書（既存）'!F45&amp;'申込書（既存）'!I45)&amp;""</f>
        <v/>
      </c>
      <c r="AF6" s="57" t="str">
        <f>IF('申込書（既存）'!I47="■",'申込書（既存）'!Y50,'申込書（既存）'!Y44)&amp;""</f>
        <v/>
      </c>
      <c r="AG6" s="57" t="str">
        <f>IF('申込書（既存）'!I47="■",'申込書（既存）'!Y51,'申込書（既存）'!Y45)&amp;""</f>
        <v/>
      </c>
      <c r="AH6" s="57" t="str">
        <f>IF('申込書（既存）'!I47="■",'申込書（既存）'!Y52,'申込書（既存）'!Y46)&amp;""</f>
        <v/>
      </c>
      <c r="AI6" s="57" t="str">
        <f>IF('申込書（既存）'!I56="","",'申込書（既存）'!I56)</f>
        <v/>
      </c>
      <c r="AJ6" s="57" t="str">
        <f>IF('申込書（既存）'!I57="","",'申込書（既存）'!I57)</f>
        <v/>
      </c>
      <c r="AK6" s="57" t="str">
        <f>IF('申込書（既存）'!Y57="","",'申込書（既存）'!Y57)</f>
        <v/>
      </c>
      <c r="AL6" s="57" t="str">
        <f>IF('申込書（既存）'!J58="","",'申込書（既存）'!J58)</f>
        <v/>
      </c>
      <c r="AM6" s="57" t="str">
        <f>IF(AND('申込書（既存）'!F59="",'申込書（既存）'!I59=""),"",'申込書（既存）'!F59&amp;'申込書（既存）'!I59)</f>
        <v/>
      </c>
      <c r="AN6" s="57" t="str">
        <f>IF('申込書（既存）'!Y58="","",'申込書（既存）'!Y58)</f>
        <v/>
      </c>
      <c r="AO6" s="57" t="str">
        <f>IF('申込書（既存）'!Y59="","",'申込書（既存）'!Y59)</f>
        <v/>
      </c>
      <c r="AP6" s="57" t="str">
        <f>IF('申込書（既存）'!Y60="","",'申込書（既存）'!Y60)</f>
        <v/>
      </c>
      <c r="AQ6" s="57" t="str">
        <f>IF('申込書（既存）'!I55="","",'申込書（既存）'!I55)</f>
        <v/>
      </c>
      <c r="AR6" s="57" t="str">
        <f>IF('申込書（既存）'!I55="申込担当者",'申込書（既存）'!I42,IF('申込書（既存）'!I55="設計担当者",'申込書（既存）'!I48,IF('申込書（既存）'!I55="その他",'申込書（既存）'!I56)))&amp;""</f>
        <v>FALSE</v>
      </c>
      <c r="AS6" s="57" t="str">
        <f>IF('申込書（既存）'!I55="申込担当者",'申込書（既存）'!I43,IF('申込書（既存）'!I55="設計担当者",'申込書（既存）'!I49,IF('申込書（既存）'!I55="その他",'申込書（既存）'!I57))&amp;"")&amp;""</f>
        <v>FALSE</v>
      </c>
      <c r="AT6" s="57" t="str">
        <f>IF('申込書（既存）'!I55="申込担当者",'申込書（既存）'!Y43,IF('申込書（既存）'!I55="設計担当者",'申込書（既存）'!Y49,IF('申込書（既存）'!I55="その他",'申込書（既存）'!Y57))&amp;"")&amp;""</f>
        <v>FALSE</v>
      </c>
      <c r="AU6" s="57" t="str">
        <f>IF('申込書（既存）'!I55="申込担当者",'申込書（既存）'!J44,IF('申込書（既存）'!I55="設計担当者",'申込書（既存）'!J50,IF('申込書（既存）'!I55="その他",'申込書（既存）'!J58))&amp;"")&amp;""</f>
        <v>FALSE</v>
      </c>
      <c r="AV6" s="57" t="str">
        <f>IF('申込書（既存）'!I55="申込担当者",'申込書（既存）'!F45&amp;'申込書（既存）'!I45,IF('申込書（既存）'!I55="設計担当者",'申込書（既存）'!F51&amp;'申込書（既存）'!I51,IF('申込書（既存）'!I55="その他",'申込書（既存）'!F59&amp;'申込書（既存）'!I59))&amp;"")&amp;""</f>
        <v>FALSE</v>
      </c>
      <c r="AW6" s="57" t="str">
        <f>IF('申込書（既存）'!I55="申込担当者",'申込書（既存）'!Y44,IF('申込書（既存）'!I55="設計担当者",'申込書（既存）'!Y50,IF('申込書（既存）'!I55="その他",'申込書（既存）'!Y58))&amp;"")&amp;""</f>
        <v>FALSE</v>
      </c>
      <c r="AX6" s="57" t="str">
        <f>IF('申込書（既存）'!I55="申込担当者",'申込書（既存）'!Y45,IF('申込書（既存）'!I55="設計担当者",'申込書（既存）'!Y51,IF('申込書（既存）'!I55="その他",'申込書（既存）'!Y59))&amp;"")&amp;""</f>
        <v>FALSE</v>
      </c>
      <c r="AY6" s="57" t="str">
        <f>IF('申込書（既存）'!I55="申込担当者",'申込書（既存）'!Y46,IF('申込書（既存）'!I55="設計担当者",'申込書（既存）'!Y52,IF('申込書（既存）'!I55="その他",'申込書（既存）'!Y60))&amp;"")&amp;""</f>
        <v>FALSE</v>
      </c>
      <c r="AZ6" s="57" t="str">
        <f>IF('申込書（既存）'!I62="■",'申込書（既存）'!I42, IF('申込書（既存）'!P62="■",'申込書（既存）'!I48,IF('申込書（既存）'!W62="■",'申込書（既存）'!I63,"")))&amp;""</f>
        <v/>
      </c>
      <c r="BA6" s="57" t="str">
        <f>IF('申込書（既存）'!I62="■",'申込書（既存）'!I43, IF('申込書（既存）'!P62="■",'申込書（既存）'!I49,IF('申込書（既存）'!W62="■",'申込書（既存）'!I64,"")))&amp;""</f>
        <v/>
      </c>
      <c r="BB6" s="57" t="str">
        <f>IF('申込書（既存）'!I62="■",'申込書（既存）'!Y43, IF('申込書（既存）'!P62="■",'申込書（既存）'!Y49,IF('申込書（既存）'!W62="■",'申込書（既存）'!Y64,"")))&amp;""</f>
        <v/>
      </c>
      <c r="BC6" s="57" t="str">
        <f>IF('申込書（既存）'!I62="■",'申込書（既存）'!J44, IF('申込書（既存）'!P62="■",'申込書（既存）'!J50,IF('申込書（既存）'!W62="■",'申込書（既存）'!J65,"")))&amp;""</f>
        <v/>
      </c>
      <c r="BD6" s="57" t="str">
        <f>IF('申込書（既存）'!I62="■",'申込書（既存）'!F45&amp; '申込書（既存）'!I45, IF('申込書（既存）'!P62="■",'申込書（既存）'!F51&amp; '申込書（既存）'!I51,IF('申込書（既存）'!W62="■",'申込書（既存）'!F66&amp; '申込書（既存）'!I66,"")))&amp;""</f>
        <v/>
      </c>
      <c r="BE6" s="57" t="str">
        <f>IF('申込書（既存）'!I62="■",'申込書（既存）'!Y44, IF('申込書（既存）'!P62="■",'申込書（既存）'!Y50,IF('申込書（既存）'!W62="■",'申込書（既存）'!Y65,"")))&amp;""</f>
        <v/>
      </c>
      <c r="BF6" s="57" t="str">
        <f>IF('申込書（既存）'!I62="■",'申込書（既存）'!Y45, IF('申込書（既存）'!P62="■",'申込書（既存）'!Y51,IF('申込書（既存）'!W62="■",'申込書（既存）'!Y66,"")))&amp;""</f>
        <v/>
      </c>
      <c r="BG6" s="57" t="str">
        <f>IF('申込書（既存）'!I62="■",'申込書（既存）'!Y46, IF('申込書（既存）'!P62="■",'申込書（既存）'!Y52,IF('申込書（既存）'!W62="■",'申込書（既存）'!Y67,"")))&amp;""</f>
        <v/>
      </c>
      <c r="BH6" s="57" t="str">
        <f>IF('申込書（既存）'!I68="■",'申込書（既存）'!I63, IF('申込書（既存）'!P68="■",'申込書（既存）'!I69,""))&amp;""</f>
        <v/>
      </c>
      <c r="BI6" s="57" t="str">
        <f>IF('申込書（既存）'!I68="■",'申込書（既存）'!I64, IF('申込書（既存）'!P68="■",'申込書（既存）'!I70,""))&amp;""</f>
        <v/>
      </c>
      <c r="BJ6" s="57" t="str">
        <f>IF('申込書（既存）'!I68="■",'申込書（既存）'!Y64, IF('申込書（既存）'!P68="■",'申込書（既存）'!Y70,""))&amp;""</f>
        <v/>
      </c>
      <c r="BK6" s="57" t="str">
        <f>IF('申込書（既存）'!I33="","",'申込書（既存）'!I33)&amp;""</f>
        <v/>
      </c>
      <c r="BL6" s="57" t="str">
        <f>IF('申込書（既存）'!I34="","",'申込書（既存）'!I34)&amp;""</f>
        <v/>
      </c>
      <c r="BM6" s="57" t="str">
        <f>IF('申込書（既存）'!Y34="","",'申込書（既存）'!Y34)&amp;""</f>
        <v/>
      </c>
      <c r="BN6" s="57" t="str">
        <f>IF('申込書（既存）'!J35="","",'申込書（既存）'!J35)&amp;""</f>
        <v/>
      </c>
      <c r="BO6" s="57" t="str">
        <f>IF('申込書（既存）'!F36="","",'申込書（既存）'!F36&amp;'申込書（既存）'!I36)&amp;""</f>
        <v/>
      </c>
      <c r="BP6" s="57" t="str">
        <f>IF('申込書（既存）'!Y35="","",'申込書（既存）'!Y35)&amp;""</f>
        <v/>
      </c>
      <c r="BQ6" s="57" t="str">
        <f>IF('申込書（既存）'!H32="■",'申込書（既存）'!I37,"")&amp;""</f>
        <v/>
      </c>
      <c r="BR6" s="57" t="str">
        <f>IF('申込書（既存）'!H32="■",'申込書（既存）'!I38,"")&amp;""</f>
        <v/>
      </c>
      <c r="BS6" s="113" t="str">
        <f>IF('第一面（新規申請の場合）'!F44="□","□","■")</f>
        <v>□</v>
      </c>
      <c r="BT6" s="113" t="str">
        <f>IF('第一面（新規申請の場合）'!L44="□","□","■")</f>
        <v>□</v>
      </c>
      <c r="BU6" s="113" t="str">
        <f>IF('第一面（新規申請の場合）'!R44="□","□","■")</f>
        <v>□</v>
      </c>
      <c r="BV6" s="57"/>
      <c r="BW6" s="57"/>
      <c r="BX6" s="57"/>
      <c r="BY6" s="57"/>
      <c r="BZ6" s="57"/>
      <c r="CA6" s="57"/>
      <c r="CB6" s="57"/>
      <c r="CC6" s="57"/>
      <c r="CD6" s="57"/>
      <c r="CE6" s="57"/>
      <c r="CF6" s="57"/>
      <c r="CG6" s="57"/>
      <c r="CH6" s="57"/>
      <c r="CI6" s="57"/>
      <c r="CL6" s="52"/>
      <c r="CM6" s="59"/>
      <c r="CN6" s="59"/>
      <c r="CO6" s="59"/>
      <c r="CP6" s="59"/>
      <c r="CQ6" s="60"/>
      <c r="CR6" s="60"/>
      <c r="CS6" s="61"/>
      <c r="CT6" s="62"/>
      <c r="CU6" s="62"/>
      <c r="CV6" s="62"/>
      <c r="CW6" s="62"/>
      <c r="CX6" s="60"/>
      <c r="CY6" s="62"/>
      <c r="CZ6" s="63"/>
    </row>
    <row r="9" spans="1:104" s="212" customFormat="1" ht="20.100000000000001" customHeight="1" x14ac:dyDescent="0.25">
      <c r="A9" s="200"/>
      <c r="B9" s="201"/>
      <c r="C9" s="201"/>
      <c r="D9" s="201"/>
      <c r="E9" s="201"/>
      <c r="F9" s="201"/>
      <c r="G9" s="201"/>
      <c r="H9" s="201"/>
      <c r="I9" s="201"/>
      <c r="J9" s="201"/>
      <c r="K9" s="201"/>
      <c r="L9" s="200"/>
      <c r="M9" s="200"/>
      <c r="N9" s="200"/>
      <c r="O9" s="200"/>
      <c r="P9" s="202"/>
      <c r="Q9" s="202"/>
      <c r="R9" s="203"/>
      <c r="S9" s="201"/>
      <c r="T9" s="201"/>
      <c r="U9" s="201"/>
      <c r="V9" s="201"/>
      <c r="W9" s="201"/>
      <c r="X9" s="201"/>
      <c r="Y9" s="201"/>
      <c r="Z9" s="204"/>
      <c r="AA9" s="201"/>
      <c r="AB9" s="201"/>
      <c r="AC9" s="201"/>
      <c r="AD9" s="201"/>
      <c r="AE9" s="201"/>
      <c r="AF9" s="201"/>
      <c r="AG9" s="201"/>
      <c r="AH9" s="204"/>
      <c r="AI9" s="201"/>
      <c r="AJ9" s="201"/>
      <c r="AK9" s="201"/>
      <c r="AL9" s="201"/>
      <c r="AM9" s="201"/>
      <c r="AN9" s="201"/>
      <c r="AO9" s="201"/>
      <c r="AP9" s="201"/>
      <c r="AQ9" s="204"/>
      <c r="AR9" s="201"/>
      <c r="AS9" s="201"/>
      <c r="AT9" s="201"/>
      <c r="AU9" s="201"/>
      <c r="AV9" s="201"/>
      <c r="AW9" s="201"/>
      <c r="AX9" s="201"/>
      <c r="AY9" s="204"/>
      <c r="AZ9" s="201"/>
      <c r="BA9" s="201"/>
      <c r="BB9" s="201"/>
      <c r="BC9" s="201"/>
      <c r="BD9" s="201"/>
      <c r="BE9" s="201"/>
      <c r="BF9" s="201"/>
      <c r="BG9" s="204"/>
      <c r="BH9" s="201"/>
      <c r="BI9" s="201"/>
      <c r="BJ9" s="201"/>
      <c r="BK9" s="201"/>
      <c r="BL9" s="201"/>
      <c r="BM9" s="201"/>
      <c r="BN9" s="201"/>
      <c r="BO9" s="201"/>
      <c r="BP9" s="201"/>
      <c r="BQ9" s="205"/>
      <c r="BR9" s="205"/>
      <c r="BS9" s="201"/>
      <c r="BT9" s="201"/>
      <c r="BU9" s="201"/>
      <c r="BV9" s="206"/>
      <c r="BW9" s="207"/>
      <c r="BX9" s="205"/>
      <c r="BY9" s="208"/>
      <c r="BZ9" s="201"/>
      <c r="CA9" s="209"/>
      <c r="CB9" s="209"/>
      <c r="CC9" s="209"/>
      <c r="CD9" s="210"/>
      <c r="CE9" s="210"/>
      <c r="CF9" s="211"/>
      <c r="CG9" s="202"/>
      <c r="CH9" s="202"/>
      <c r="CI9" s="202"/>
      <c r="CJ9" s="202"/>
    </row>
    <row r="10" spans="1:104" s="212" customFormat="1" ht="42" customHeight="1" x14ac:dyDescent="0.25">
      <c r="A10" s="201"/>
      <c r="B10" s="201"/>
      <c r="C10" s="201"/>
      <c r="D10" s="213"/>
      <c r="E10" s="213"/>
      <c r="F10" s="213"/>
      <c r="G10" s="213"/>
      <c r="H10" s="213"/>
      <c r="I10" s="213"/>
      <c r="J10" s="213"/>
      <c r="K10" s="213"/>
      <c r="L10" s="200"/>
      <c r="M10" s="204"/>
      <c r="N10" s="200"/>
      <c r="O10" s="200"/>
      <c r="P10" s="202"/>
      <c r="Q10" s="202"/>
      <c r="R10" s="206"/>
      <c r="S10" s="213"/>
      <c r="T10" s="213"/>
      <c r="U10" s="213"/>
      <c r="V10" s="214"/>
      <c r="W10" s="213"/>
      <c r="X10" s="213"/>
      <c r="Y10" s="213"/>
      <c r="Z10" s="213"/>
      <c r="AA10" s="213"/>
      <c r="AB10" s="213"/>
      <c r="AC10" s="213"/>
      <c r="AD10" s="214"/>
      <c r="AE10" s="213"/>
      <c r="AF10" s="213"/>
      <c r="AG10" s="213"/>
      <c r="AH10" s="213"/>
      <c r="AI10" s="213"/>
      <c r="AJ10" s="213"/>
      <c r="AK10" s="213"/>
      <c r="AL10" s="214"/>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05"/>
      <c r="BR10" s="205"/>
      <c r="BS10" s="213"/>
      <c r="BT10" s="213"/>
      <c r="BU10" s="213"/>
      <c r="BV10" s="206"/>
      <c r="BW10" s="207"/>
      <c r="BX10" s="205"/>
      <c r="BY10" s="208"/>
      <c r="BZ10" s="215"/>
      <c r="CA10" s="216"/>
      <c r="CB10" s="216"/>
      <c r="CC10" s="216"/>
      <c r="CD10" s="207"/>
      <c r="CE10" s="207"/>
      <c r="CF10" s="211"/>
      <c r="CG10" s="202"/>
      <c r="CH10" s="202"/>
      <c r="CI10" s="202"/>
      <c r="CJ10" s="202"/>
    </row>
  </sheetData>
  <mergeCells count="26">
    <mergeCell ref="BH3:BJ3"/>
    <mergeCell ref="R3:R4"/>
    <mergeCell ref="B3:B4"/>
    <mergeCell ref="C3:C4"/>
    <mergeCell ref="D3:K3"/>
    <mergeCell ref="L3:L4"/>
    <mergeCell ref="M3:O3"/>
    <mergeCell ref="P3:Q3"/>
    <mergeCell ref="S3:Z3"/>
    <mergeCell ref="AA3:AH3"/>
    <mergeCell ref="AI3:AP3"/>
    <mergeCell ref="AR3:AY3"/>
    <mergeCell ref="AZ3:BG3"/>
    <mergeCell ref="BS3:BU3"/>
    <mergeCell ref="BV3:BV4"/>
    <mergeCell ref="BW3:BW4"/>
    <mergeCell ref="BX3:BX4"/>
    <mergeCell ref="BK3:BR3"/>
    <mergeCell ref="CG3:CG4"/>
    <mergeCell ref="CH3:CH4"/>
    <mergeCell ref="CI3:CI4"/>
    <mergeCell ref="CF3:CF4"/>
    <mergeCell ref="BY3:BY4"/>
    <mergeCell ref="BZ3:CC3"/>
    <mergeCell ref="CD3:CD4"/>
    <mergeCell ref="CE3:CE4"/>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76"/>
  <sheetViews>
    <sheetView workbookViewId="0">
      <selection activeCell="U6" sqref="U6:V6"/>
    </sheetView>
  </sheetViews>
  <sheetFormatPr defaultColWidth="9" defaultRowHeight="15.75" x14ac:dyDescent="0.25"/>
  <cols>
    <col min="1" max="1" width="15.5" style="66" customWidth="1"/>
    <col min="2" max="3" width="19.25" style="65" customWidth="1"/>
    <col min="4" max="4" width="23.625" style="65" customWidth="1"/>
    <col min="5" max="11" width="15.875" style="65" customWidth="1"/>
    <col min="12" max="12" width="15.125" style="65" customWidth="1"/>
    <col min="13" max="16384" width="9" style="65"/>
  </cols>
  <sheetData>
    <row r="1" spans="1:5" x14ac:dyDescent="0.15">
      <c r="A1" s="64" t="s">
        <v>95</v>
      </c>
      <c r="B1" s="65" t="s">
        <v>349</v>
      </c>
      <c r="C1" s="65" t="s">
        <v>350</v>
      </c>
      <c r="D1" s="65" t="s">
        <v>80</v>
      </c>
      <c r="E1" s="65" t="s">
        <v>245</v>
      </c>
    </row>
    <row r="2" spans="1:5" x14ac:dyDescent="0.15">
      <c r="A2" s="64"/>
    </row>
    <row r="3" spans="1:5" x14ac:dyDescent="0.15">
      <c r="A3" s="64" t="s">
        <v>96</v>
      </c>
      <c r="B3" s="65" t="s">
        <v>143</v>
      </c>
      <c r="C3" s="65" t="s">
        <v>351</v>
      </c>
      <c r="D3" s="65" t="s">
        <v>221</v>
      </c>
      <c r="E3" s="65" t="s">
        <v>246</v>
      </c>
    </row>
    <row r="4" spans="1:5" x14ac:dyDescent="0.15">
      <c r="A4" s="64" t="s">
        <v>97</v>
      </c>
      <c r="B4" s="65" t="s">
        <v>144</v>
      </c>
      <c r="C4" s="65" t="s">
        <v>352</v>
      </c>
      <c r="D4" s="65" t="s">
        <v>222</v>
      </c>
      <c r="E4" s="65" t="s">
        <v>247</v>
      </c>
    </row>
    <row r="5" spans="1:5" x14ac:dyDescent="0.15">
      <c r="A5" s="64" t="s">
        <v>98</v>
      </c>
      <c r="B5" s="65" t="s">
        <v>145</v>
      </c>
      <c r="D5" s="65" t="s">
        <v>223</v>
      </c>
      <c r="E5" s="65" t="s">
        <v>248</v>
      </c>
    </row>
    <row r="6" spans="1:5" x14ac:dyDescent="0.15">
      <c r="A6" s="64" t="s">
        <v>99</v>
      </c>
      <c r="D6" s="65" t="s">
        <v>224</v>
      </c>
      <c r="E6" s="65" t="s">
        <v>249</v>
      </c>
    </row>
    <row r="7" spans="1:5" x14ac:dyDescent="0.15">
      <c r="A7" s="64" t="s">
        <v>100</v>
      </c>
      <c r="D7" s="65" t="s">
        <v>225</v>
      </c>
      <c r="E7" s="65" t="s">
        <v>250</v>
      </c>
    </row>
    <row r="8" spans="1:5" x14ac:dyDescent="0.15">
      <c r="A8" s="64" t="s">
        <v>101</v>
      </c>
      <c r="D8" s="65" t="s">
        <v>226</v>
      </c>
      <c r="E8" s="65" t="s">
        <v>251</v>
      </c>
    </row>
    <row r="9" spans="1:5" x14ac:dyDescent="0.15">
      <c r="A9" s="64" t="s">
        <v>102</v>
      </c>
      <c r="D9" s="65" t="s">
        <v>227</v>
      </c>
    </row>
    <row r="10" spans="1:5" x14ac:dyDescent="0.15">
      <c r="A10" s="64" t="s">
        <v>103</v>
      </c>
      <c r="D10" s="65" t="s">
        <v>228</v>
      </c>
    </row>
    <row r="11" spans="1:5" x14ac:dyDescent="0.15">
      <c r="A11" s="64" t="s">
        <v>104</v>
      </c>
    </row>
    <row r="12" spans="1:5" x14ac:dyDescent="0.15">
      <c r="A12" s="64" t="s">
        <v>105</v>
      </c>
    </row>
    <row r="13" spans="1:5" x14ac:dyDescent="0.15">
      <c r="A13" s="64" t="s">
        <v>106</v>
      </c>
    </row>
    <row r="14" spans="1:5" x14ac:dyDescent="0.15">
      <c r="A14" s="64" t="s">
        <v>107</v>
      </c>
    </row>
    <row r="15" spans="1:5" x14ac:dyDescent="0.15">
      <c r="A15" s="64" t="s">
        <v>108</v>
      </c>
    </row>
    <row r="16" spans="1:5" x14ac:dyDescent="0.15">
      <c r="A16" s="64" t="s">
        <v>109</v>
      </c>
    </row>
    <row r="17" spans="1:1" x14ac:dyDescent="0.15">
      <c r="A17" s="64" t="s">
        <v>110</v>
      </c>
    </row>
    <row r="18" spans="1:1" x14ac:dyDescent="0.15">
      <c r="A18" s="64" t="s">
        <v>111</v>
      </c>
    </row>
    <row r="19" spans="1:1" x14ac:dyDescent="0.15">
      <c r="A19" s="64" t="s">
        <v>112</v>
      </c>
    </row>
    <row r="20" spans="1:1" x14ac:dyDescent="0.15">
      <c r="A20" s="64" t="s">
        <v>113</v>
      </c>
    </row>
    <row r="21" spans="1:1" x14ac:dyDescent="0.15">
      <c r="A21" s="64" t="s">
        <v>114</v>
      </c>
    </row>
    <row r="22" spans="1:1" x14ac:dyDescent="0.15">
      <c r="A22" s="64" t="s">
        <v>115</v>
      </c>
    </row>
    <row r="23" spans="1:1" x14ac:dyDescent="0.15">
      <c r="A23" s="64" t="s">
        <v>116</v>
      </c>
    </row>
    <row r="24" spans="1:1" x14ac:dyDescent="0.15">
      <c r="A24" s="64" t="s">
        <v>117</v>
      </c>
    </row>
    <row r="25" spans="1:1" x14ac:dyDescent="0.15">
      <c r="A25" s="64" t="s">
        <v>118</v>
      </c>
    </row>
    <row r="26" spans="1:1" x14ac:dyDescent="0.15">
      <c r="A26" s="64" t="s">
        <v>119</v>
      </c>
    </row>
    <row r="27" spans="1:1" x14ac:dyDescent="0.15">
      <c r="A27" s="64" t="s">
        <v>120</v>
      </c>
    </row>
    <row r="28" spans="1:1" x14ac:dyDescent="0.15">
      <c r="A28" s="64" t="s">
        <v>121</v>
      </c>
    </row>
    <row r="29" spans="1:1" x14ac:dyDescent="0.15">
      <c r="A29" s="64" t="s">
        <v>122</v>
      </c>
    </row>
    <row r="30" spans="1:1" x14ac:dyDescent="0.15">
      <c r="A30" s="64" t="s">
        <v>123</v>
      </c>
    </row>
    <row r="31" spans="1:1" x14ac:dyDescent="0.15">
      <c r="A31" s="64" t="s">
        <v>124</v>
      </c>
    </row>
    <row r="32" spans="1:1" x14ac:dyDescent="0.15">
      <c r="A32" s="64" t="s">
        <v>125</v>
      </c>
    </row>
    <row r="33" spans="1:1" x14ac:dyDescent="0.15">
      <c r="A33" s="64" t="s">
        <v>126</v>
      </c>
    </row>
    <row r="34" spans="1:1" x14ac:dyDescent="0.15">
      <c r="A34" s="64" t="s">
        <v>127</v>
      </c>
    </row>
    <row r="35" spans="1:1" x14ac:dyDescent="0.15">
      <c r="A35" s="64" t="s">
        <v>128</v>
      </c>
    </row>
    <row r="36" spans="1:1" x14ac:dyDescent="0.15">
      <c r="A36" s="64" t="s">
        <v>129</v>
      </c>
    </row>
    <row r="37" spans="1:1" x14ac:dyDescent="0.15">
      <c r="A37" s="64" t="s">
        <v>130</v>
      </c>
    </row>
    <row r="38" spans="1:1" x14ac:dyDescent="0.15">
      <c r="A38" s="64" t="s">
        <v>131</v>
      </c>
    </row>
    <row r="39" spans="1:1" x14ac:dyDescent="0.15">
      <c r="A39" s="64" t="s">
        <v>132</v>
      </c>
    </row>
    <row r="40" spans="1:1" x14ac:dyDescent="0.15">
      <c r="A40" s="64" t="s">
        <v>133</v>
      </c>
    </row>
    <row r="41" spans="1:1" x14ac:dyDescent="0.15">
      <c r="A41" s="64" t="s">
        <v>134</v>
      </c>
    </row>
    <row r="42" spans="1:1" x14ac:dyDescent="0.15">
      <c r="A42" s="64" t="s">
        <v>135</v>
      </c>
    </row>
    <row r="43" spans="1:1" x14ac:dyDescent="0.15">
      <c r="A43" s="64" t="s">
        <v>136</v>
      </c>
    </row>
    <row r="44" spans="1:1" x14ac:dyDescent="0.15">
      <c r="A44" s="64" t="s">
        <v>137</v>
      </c>
    </row>
    <row r="45" spans="1:1" x14ac:dyDescent="0.15">
      <c r="A45" s="64" t="s">
        <v>138</v>
      </c>
    </row>
    <row r="46" spans="1:1" x14ac:dyDescent="0.15">
      <c r="A46" s="64" t="s">
        <v>139</v>
      </c>
    </row>
    <row r="47" spans="1:1" x14ac:dyDescent="0.15">
      <c r="A47" s="64" t="s">
        <v>140</v>
      </c>
    </row>
    <row r="48" spans="1:1" x14ac:dyDescent="0.15">
      <c r="A48" s="64" t="s">
        <v>141</v>
      </c>
    </row>
    <row r="49" spans="1:1" x14ac:dyDescent="0.15">
      <c r="A49" s="64" t="s">
        <v>142</v>
      </c>
    </row>
    <row r="50" spans="1:1" x14ac:dyDescent="0.15">
      <c r="A50" s="64"/>
    </row>
    <row r="51" spans="1:1" x14ac:dyDescent="0.15">
      <c r="A51" s="64"/>
    </row>
    <row r="52" spans="1:1" x14ac:dyDescent="0.15">
      <c r="A52" s="64"/>
    </row>
    <row r="53" spans="1:1" x14ac:dyDescent="0.15">
      <c r="A53" s="64"/>
    </row>
    <row r="54" spans="1:1" x14ac:dyDescent="0.15">
      <c r="A54" s="64"/>
    </row>
    <row r="55" spans="1:1" x14ac:dyDescent="0.15">
      <c r="A55" s="64"/>
    </row>
    <row r="56" spans="1:1" x14ac:dyDescent="0.15">
      <c r="A56" s="64"/>
    </row>
    <row r="57" spans="1:1" x14ac:dyDescent="0.15">
      <c r="A57" s="64"/>
    </row>
    <row r="58" spans="1:1" x14ac:dyDescent="0.15">
      <c r="A58" s="64"/>
    </row>
    <row r="59" spans="1:1" x14ac:dyDescent="0.15">
      <c r="A59" s="64"/>
    </row>
    <row r="60" spans="1:1" x14ac:dyDescent="0.15">
      <c r="A60" s="64"/>
    </row>
    <row r="61" spans="1:1" x14ac:dyDescent="0.15">
      <c r="A61" s="64"/>
    </row>
    <row r="62" spans="1:1" x14ac:dyDescent="0.15">
      <c r="A62" s="64"/>
    </row>
    <row r="63" spans="1:1" x14ac:dyDescent="0.15">
      <c r="A63" s="64"/>
    </row>
    <row r="64" spans="1:1" x14ac:dyDescent="0.15">
      <c r="A64" s="64"/>
    </row>
    <row r="65" spans="1:1" x14ac:dyDescent="0.15">
      <c r="A65" s="64"/>
    </row>
    <row r="66" spans="1:1" x14ac:dyDescent="0.15">
      <c r="A66" s="64"/>
    </row>
    <row r="67" spans="1:1" x14ac:dyDescent="0.15">
      <c r="A67" s="64"/>
    </row>
    <row r="68" spans="1:1" x14ac:dyDescent="0.15">
      <c r="A68" s="64"/>
    </row>
    <row r="69" spans="1:1" x14ac:dyDescent="0.15">
      <c r="A69" s="64"/>
    </row>
    <row r="70" spans="1:1" x14ac:dyDescent="0.15">
      <c r="A70" s="64"/>
    </row>
    <row r="71" spans="1:1" x14ac:dyDescent="0.15">
      <c r="A71" s="64"/>
    </row>
    <row r="72" spans="1:1" x14ac:dyDescent="0.15">
      <c r="A72" s="64"/>
    </row>
    <row r="73" spans="1:1" x14ac:dyDescent="0.15">
      <c r="A73" s="64"/>
    </row>
    <row r="74" spans="1:1" x14ac:dyDescent="0.15">
      <c r="A74" s="64"/>
    </row>
    <row r="75" spans="1:1" x14ac:dyDescent="0.15">
      <c r="A75" s="64"/>
    </row>
    <row r="76" spans="1:1" x14ac:dyDescent="0.15">
      <c r="A76" s="64"/>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申込書（既存）</vt:lpstr>
      <vt:lpstr>第一面（新規申請の場合）</vt:lpstr>
      <vt:lpstr>第一面 (変更申請の場合)</vt:lpstr>
      <vt:lpstr>申請書 第二面 (6,7項)</vt:lpstr>
      <vt:lpstr>第三面_共同住宅の場合のみ</vt:lpstr>
      <vt:lpstr>委任状</vt:lpstr>
      <vt:lpstr>HP利用シート</vt:lpstr>
      <vt:lpstr>MAST</vt:lpstr>
      <vt:lpstr>委任状!Print_Area</vt:lpstr>
      <vt:lpstr>'申込書（既存）'!Print_Area</vt:lpstr>
      <vt:lpstr>'申請書 第二面 (6,7項)'!Print_Area</vt:lpstr>
      <vt:lpstr>'第一面 (変更申請の場合)'!Print_Area</vt:lpstr>
      <vt:lpstr>'第一面（新規申請の場合）'!Print_Area</vt:lpstr>
      <vt:lpstr>第三面_共同住宅の場合のみ!Print_Area</vt:lpstr>
      <vt:lpstr>都道府県リスト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ハウスプラス住宅保証株式会社</dc:creator>
  <cp:lastModifiedBy>清水 拓人</cp:lastModifiedBy>
  <cp:lastPrinted>2026-01-23T05:17:28Z</cp:lastPrinted>
  <dcterms:created xsi:type="dcterms:W3CDTF">2007-05-10T07:10:40Z</dcterms:created>
  <dcterms:modified xsi:type="dcterms:W3CDTF">2026-03-23T08:04:10Z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460537181</vt:i4>
  </property>
  <property fmtid="{D5CDD505-2E9C-101B-9397-08002B2CF9AE}" pid="3" name="_EmailSubject">
    <vt:lpwstr> ホームページ掲載用申請書類関係さっそく改訂</vt:lpwstr>
  </property>
  <property fmtid="{D5CDD505-2E9C-101B-9397-08002B2CF9AE}" pid="4" name="_AuthorEmail">
    <vt:lpwstr>nishida@houseplus.co.jp</vt:lpwstr>
  </property>
  <property fmtid="{D5CDD505-2E9C-101B-9397-08002B2CF9AE}" pid="5" name="_AuthorEmailDisplayName">
    <vt:lpwstr>西田 磨生</vt:lpwstr>
  </property>
  <property fmtid="{D5CDD505-2E9C-101B-9397-08002B2CF9AE}" pid="6" name="_PreviousAdHocReviewCycleID">
    <vt:i4>1741372781</vt:i4>
  </property>
  <property fmtid="{D5CDD505-2E9C-101B-9397-08002B2CF9AE}" pid="7" name="_ReviewingToolsShownOnce">
    <vt:lpwstr/>
  </property>
</Properties>
</file>