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updateLinks="never" defaultThemeVersion="124226"/>
  <mc:AlternateContent xmlns:mc="http://schemas.openxmlformats.org/markup-compatibility/2006">
    <mc:Choice Requires="x15">
      <x15ac:absPath xmlns:x15ac="http://schemas.microsoft.com/office/spreadsheetml/2010/11/ac" url="\\common2\共有フォルダ\◆技術部\☆技術総括部\■受渡・仮置き\■回覧関係\■2025年4月改正関連\■省エネ適判\_サンキューSET\"/>
    </mc:Choice>
  </mc:AlternateContent>
  <xr:revisionPtr revIDLastSave="0" documentId="13_ncr:1_{46AE8E42-6F0E-4499-841E-952626C7C1E4}" xr6:coauthVersionLast="47" xr6:coauthVersionMax="47" xr10:uidLastSave="{00000000-0000-0000-0000-000000000000}"/>
  <bookViews>
    <workbookView xWindow="1245" yWindow="1080" windowWidth="26745" windowHeight="15120" tabRatio="683" xr2:uid="{00000000-000D-0000-FFFF-FFFF00000000}"/>
  </bookViews>
  <sheets>
    <sheet name="第１,2面" sheetId="1" r:id="rId1"/>
    <sheet name="設計内容説明書(別紙)※任意・共同住宅等の場合" sheetId="13" r:id="rId2"/>
    <sheet name="更新履歴" sheetId="5" state="hidden" r:id="rId3"/>
    <sheet name="master" sheetId="6" r:id="rId4"/>
    <sheet name="別紙mast" sheetId="10" r:id="rId5"/>
  </sheets>
  <externalReferences>
    <externalReference r:id="rId6"/>
  </externalReferences>
  <definedNames>
    <definedName name="_xlnm.Print_Area" localSheetId="3">master!$A$1:$R$103</definedName>
    <definedName name="_xlnm.Print_Area" localSheetId="2">更新履歴!$A$1:$D$98</definedName>
    <definedName name="_xlnm.Print_Area" localSheetId="1">'設計内容説明書(別紙)※任意・共同住宅等の場合'!$A$1:$AA$110</definedName>
    <definedName name="_xlnm.Print_Area" localSheetId="0">'第１,2面'!$B$2:$AI$63</definedName>
    <definedName name="_xlnm.Print_Titles" localSheetId="1">'設計内容説明書(別紙)※任意・共同住宅等の場合'!$8:$10</definedName>
    <definedName name="_xlnm.Print_Titles" localSheetId="0">'第１,2面'!$6:$7</definedName>
    <definedName name="S造外装材の熱抵抗">master!$J$6:$J$14</definedName>
    <definedName name="開口部の日射遮蔽仕様">master!$F$6:$F$12</definedName>
    <definedName name="開口部の熱貫流率">master!$D$6:$D$15</definedName>
    <definedName name="共同集計表">[1]master!$R$5:$R$7</definedName>
    <definedName name="断熱材">master!$B$6:$B$99</definedName>
    <definedName name="地域区分">別紙mast!$C$4:$K$4</definedName>
    <definedName name="用途2">master!$H$6:$H$9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13" l="1"/>
  <c r="D4" i="13"/>
  <c r="X5" i="13" l="1"/>
  <c r="AA110" i="13"/>
  <c r="AA109" i="13"/>
  <c r="AA108" i="13"/>
  <c r="AA107" i="13"/>
  <c r="AA106" i="13"/>
  <c r="AA105" i="13"/>
  <c r="AA104" i="13"/>
  <c r="AA103" i="13"/>
  <c r="AA102" i="13"/>
  <c r="AA101" i="13"/>
  <c r="AA100" i="13"/>
  <c r="AA99" i="13"/>
  <c r="AA98" i="13"/>
  <c r="AA97" i="13"/>
  <c r="AA96" i="13"/>
  <c r="AA95" i="13"/>
  <c r="AA94" i="13"/>
  <c r="AA93" i="13"/>
  <c r="AA92" i="13"/>
  <c r="AA91" i="13"/>
  <c r="AA90" i="13"/>
  <c r="AA89" i="13"/>
  <c r="AA88" i="13"/>
  <c r="AA87" i="13"/>
  <c r="AA86" i="13"/>
  <c r="AA85" i="13"/>
  <c r="AA84" i="13"/>
  <c r="AA83" i="13"/>
  <c r="AA82" i="13"/>
  <c r="AA81" i="13"/>
  <c r="AA80" i="13"/>
  <c r="AA79" i="13"/>
  <c r="AA78" i="13"/>
  <c r="AA77" i="13"/>
  <c r="AA76" i="13"/>
  <c r="AA75" i="13"/>
  <c r="AA74" i="13"/>
  <c r="AA73" i="13"/>
  <c r="AA72" i="13"/>
  <c r="AA71" i="13"/>
  <c r="AA70" i="13"/>
  <c r="AA69" i="13"/>
  <c r="AA68" i="13"/>
  <c r="AA67" i="13"/>
  <c r="AA66" i="13"/>
  <c r="AA65" i="13"/>
  <c r="AA64" i="13"/>
  <c r="AA63" i="13"/>
  <c r="AA62" i="13"/>
  <c r="AA61" i="13"/>
  <c r="AA60" i="13"/>
  <c r="AA59" i="13"/>
  <c r="AA58" i="13"/>
  <c r="AA57" i="13"/>
  <c r="AA56" i="13"/>
  <c r="AA55" i="13"/>
  <c r="AA54" i="13"/>
  <c r="AA53" i="13"/>
  <c r="AA52" i="13"/>
  <c r="AA51" i="13"/>
  <c r="AA50" i="13"/>
  <c r="AA49" i="13"/>
  <c r="AA48" i="13"/>
  <c r="AA47" i="13"/>
  <c r="AA46" i="13"/>
  <c r="AA45" i="13"/>
  <c r="AA44" i="13"/>
  <c r="AA43" i="13"/>
  <c r="AA42" i="13"/>
  <c r="AA41" i="13"/>
  <c r="AA40" i="13"/>
  <c r="AA39" i="13"/>
  <c r="AA38" i="13"/>
  <c r="AA37" i="13"/>
  <c r="AA36" i="13"/>
  <c r="AA35" i="13"/>
  <c r="AA34" i="13"/>
  <c r="AA33" i="13"/>
  <c r="AA32" i="13"/>
  <c r="AA31" i="13"/>
  <c r="AA30" i="13"/>
  <c r="AA29" i="13"/>
  <c r="AA28" i="13"/>
  <c r="AA27" i="13"/>
  <c r="AA26" i="13"/>
  <c r="AA25" i="13"/>
  <c r="AA24" i="13"/>
  <c r="AA23" i="13"/>
  <c r="AA22" i="13"/>
  <c r="AA21" i="13"/>
  <c r="AA20" i="13"/>
  <c r="AA19" i="13"/>
  <c r="AA18" i="13"/>
  <c r="AA17" i="13"/>
  <c r="AA16" i="13"/>
  <c r="AA15" i="13"/>
  <c r="AA14" i="13"/>
  <c r="AA13" i="13"/>
  <c r="AA12" i="13"/>
  <c r="AA11" i="13"/>
  <c r="AE110" i="13"/>
  <c r="AE109" i="13"/>
  <c r="AE108" i="13"/>
  <c r="AE107" i="13"/>
  <c r="AE106" i="13"/>
  <c r="AE105" i="13"/>
  <c r="AE104" i="13"/>
  <c r="AE103" i="13"/>
  <c r="AE102" i="13"/>
  <c r="AE101" i="13"/>
  <c r="AE100" i="13"/>
  <c r="AE99" i="13"/>
  <c r="AE98" i="13"/>
  <c r="AE97" i="13"/>
  <c r="AE96" i="13"/>
  <c r="AE95" i="13"/>
  <c r="AE94" i="13"/>
  <c r="AE93" i="13"/>
  <c r="AE92" i="13"/>
  <c r="AE91" i="13"/>
  <c r="AE90" i="13"/>
  <c r="AE89" i="13"/>
  <c r="AE88" i="13"/>
  <c r="AE87" i="13"/>
  <c r="AE86" i="13"/>
  <c r="AE85" i="13"/>
  <c r="AE84" i="13"/>
  <c r="AE83" i="13"/>
  <c r="AE82" i="13"/>
  <c r="AE81" i="13"/>
  <c r="AE80" i="13"/>
  <c r="AE79" i="13"/>
  <c r="AE78" i="13"/>
  <c r="AE77" i="13"/>
  <c r="AE76" i="13"/>
  <c r="AE75" i="13"/>
  <c r="AE74" i="13"/>
  <c r="AE73" i="13"/>
  <c r="AE72" i="13"/>
  <c r="AE71" i="13"/>
  <c r="AE70" i="13"/>
  <c r="AE69" i="13"/>
  <c r="AE68" i="13"/>
  <c r="AE67" i="13"/>
  <c r="AE66" i="13"/>
  <c r="AE65" i="13"/>
  <c r="AE64" i="13"/>
  <c r="AE63" i="13"/>
  <c r="AE62" i="13"/>
  <c r="AE61" i="13"/>
  <c r="AE60" i="13"/>
  <c r="AE59" i="13"/>
  <c r="AE58" i="13"/>
  <c r="AE57" i="13"/>
  <c r="AE56" i="13"/>
  <c r="AE55" i="13"/>
  <c r="AE54" i="13"/>
  <c r="AE53" i="13"/>
  <c r="AE52" i="13"/>
  <c r="AE51" i="13"/>
  <c r="AE50" i="13"/>
  <c r="AE49" i="13"/>
  <c r="AE48" i="13"/>
  <c r="AE47" i="13"/>
  <c r="AE46" i="13"/>
  <c r="AE45" i="13"/>
  <c r="AE44" i="13"/>
  <c r="AE43" i="13"/>
  <c r="AE42" i="13"/>
  <c r="AE41" i="13"/>
  <c r="AE40" i="13"/>
  <c r="AE39" i="13"/>
  <c r="AE38" i="13"/>
  <c r="AE37" i="13"/>
  <c r="AE36" i="13"/>
  <c r="AE35" i="13"/>
  <c r="AE34" i="13"/>
  <c r="AE33" i="13"/>
  <c r="AE32" i="13"/>
  <c r="AE31" i="13"/>
  <c r="AE30" i="13"/>
  <c r="AE29" i="13"/>
  <c r="AE28" i="13"/>
  <c r="AE27" i="13"/>
  <c r="AE26" i="13"/>
  <c r="AE25" i="13"/>
  <c r="AE24" i="13"/>
  <c r="AE23" i="13"/>
  <c r="AE22" i="13"/>
  <c r="AE21" i="13"/>
  <c r="AE20" i="13"/>
  <c r="AE19" i="13"/>
  <c r="AE18" i="13"/>
  <c r="AE17" i="13"/>
  <c r="AE16" i="13"/>
  <c r="AE15" i="13"/>
  <c r="AE14" i="13"/>
  <c r="AE13" i="13"/>
  <c r="AE12" i="13"/>
  <c r="AD110" i="13"/>
  <c r="AD109" i="13"/>
  <c r="AD108" i="13"/>
  <c r="AD107" i="13"/>
  <c r="AD106" i="13"/>
  <c r="AD105" i="13"/>
  <c r="AD104" i="13"/>
  <c r="AD103" i="13"/>
  <c r="AD102" i="13"/>
  <c r="AD101" i="13"/>
  <c r="AD100" i="13"/>
  <c r="AD99" i="13"/>
  <c r="AD98" i="13"/>
  <c r="AD97" i="13"/>
  <c r="AD96" i="13"/>
  <c r="AD95" i="13"/>
  <c r="AD94" i="13"/>
  <c r="AD93" i="13"/>
  <c r="AD92" i="13"/>
  <c r="AD91" i="13"/>
  <c r="AD90" i="13"/>
  <c r="AD89" i="13"/>
  <c r="AD88" i="13"/>
  <c r="AD87" i="13"/>
  <c r="AD86" i="13"/>
  <c r="AD85" i="13"/>
  <c r="AD84" i="13"/>
  <c r="AD83" i="13"/>
  <c r="AD82" i="13"/>
  <c r="AD81" i="13"/>
  <c r="AD80" i="13"/>
  <c r="AD79" i="13"/>
  <c r="AD78" i="13"/>
  <c r="AD77" i="13"/>
  <c r="AD76" i="13"/>
  <c r="AD75" i="13"/>
  <c r="AD74" i="13"/>
  <c r="AD73" i="13"/>
  <c r="AD72" i="13"/>
  <c r="AD71" i="13"/>
  <c r="AD70" i="13"/>
  <c r="AD69" i="13"/>
  <c r="AD68" i="13"/>
  <c r="AD67" i="13"/>
  <c r="AD66" i="13"/>
  <c r="AD65" i="13"/>
  <c r="AD64" i="13"/>
  <c r="AD63" i="13"/>
  <c r="AD62" i="13"/>
  <c r="AD61" i="13"/>
  <c r="AD60" i="13"/>
  <c r="AD59" i="13"/>
  <c r="AD58" i="13"/>
  <c r="AD57" i="13"/>
  <c r="AD56" i="13"/>
  <c r="AD55" i="13"/>
  <c r="AD54" i="13"/>
  <c r="AD53" i="13"/>
  <c r="AD52" i="13"/>
  <c r="AD51" i="13"/>
  <c r="AD50" i="13"/>
  <c r="AD49" i="13"/>
  <c r="AD48" i="13"/>
  <c r="AD47" i="13"/>
  <c r="AD46" i="13"/>
  <c r="AD45" i="13"/>
  <c r="AD44" i="13"/>
  <c r="AD43" i="13"/>
  <c r="AD42" i="13"/>
  <c r="AD41" i="13"/>
  <c r="AD40" i="13"/>
  <c r="AD39" i="13"/>
  <c r="AD38" i="13"/>
  <c r="AD37" i="13"/>
  <c r="AD36" i="13"/>
  <c r="AD35" i="13"/>
  <c r="AD34" i="13"/>
  <c r="AD33" i="13"/>
  <c r="AD32" i="13"/>
  <c r="AD31" i="13"/>
  <c r="AD30" i="13"/>
  <c r="AD29" i="13"/>
  <c r="AD28" i="13"/>
  <c r="AD27" i="13"/>
  <c r="AD26" i="13"/>
  <c r="AD25" i="13"/>
  <c r="AD24" i="13"/>
  <c r="AD23" i="13"/>
  <c r="AD22" i="13"/>
  <c r="AD21" i="13"/>
  <c r="AD20" i="13"/>
  <c r="AD19" i="13"/>
  <c r="AD18" i="13"/>
  <c r="AD17" i="13"/>
  <c r="AD16" i="13"/>
  <c r="AD15" i="13"/>
  <c r="AD14" i="13"/>
  <c r="AD13" i="13"/>
  <c r="AD12" i="13"/>
  <c r="AC110" i="13"/>
  <c r="AC109" i="13"/>
  <c r="AC108" i="13"/>
  <c r="AC107" i="13"/>
  <c r="AC106" i="13"/>
  <c r="AC105" i="13"/>
  <c r="AC104" i="13"/>
  <c r="AC103" i="13"/>
  <c r="AC102" i="13"/>
  <c r="AC101" i="13"/>
  <c r="AC100" i="13"/>
  <c r="AC99" i="13"/>
  <c r="AC98" i="13"/>
  <c r="AC97" i="13"/>
  <c r="AC96" i="13"/>
  <c r="AC95" i="13"/>
  <c r="AC94" i="13"/>
  <c r="AC93" i="13"/>
  <c r="AC92" i="13"/>
  <c r="AC91" i="13"/>
  <c r="AC90" i="13"/>
  <c r="AC89" i="13"/>
  <c r="AC88" i="13"/>
  <c r="AC87" i="13"/>
  <c r="AC86" i="13"/>
  <c r="AC85" i="13"/>
  <c r="AC84" i="13"/>
  <c r="AC83" i="13"/>
  <c r="AC82" i="13"/>
  <c r="AC81" i="13"/>
  <c r="AC80" i="13"/>
  <c r="AC79" i="13"/>
  <c r="AC78" i="13"/>
  <c r="AC77" i="13"/>
  <c r="AC76" i="13"/>
  <c r="AC75" i="13"/>
  <c r="AC74" i="13"/>
  <c r="AC73" i="13"/>
  <c r="AC72" i="13"/>
  <c r="AC71" i="13"/>
  <c r="AC70" i="13"/>
  <c r="AC69" i="13"/>
  <c r="AC68" i="13"/>
  <c r="AC67" i="13"/>
  <c r="AC66" i="13"/>
  <c r="AC65" i="13"/>
  <c r="AC64" i="13"/>
  <c r="AC63" i="13"/>
  <c r="AC62" i="13"/>
  <c r="AC61" i="13"/>
  <c r="AC60" i="13"/>
  <c r="AC59" i="13"/>
  <c r="AC58" i="13"/>
  <c r="AC57" i="13"/>
  <c r="AC56" i="13"/>
  <c r="AC55" i="13"/>
  <c r="AC54" i="13"/>
  <c r="AC53" i="13"/>
  <c r="AC52" i="13"/>
  <c r="AC51" i="13"/>
  <c r="AC50" i="13"/>
  <c r="AC49" i="13"/>
  <c r="AC48" i="13"/>
  <c r="AC47" i="13"/>
  <c r="AC46" i="13"/>
  <c r="AC45" i="13"/>
  <c r="AC44" i="13"/>
  <c r="AC43" i="13"/>
  <c r="AC42" i="13"/>
  <c r="AC41" i="13"/>
  <c r="AC40" i="13"/>
  <c r="AC39" i="13"/>
  <c r="AC38" i="13"/>
  <c r="AC37" i="13"/>
  <c r="AC36" i="13"/>
  <c r="AC35" i="13"/>
  <c r="AC34" i="13"/>
  <c r="AC33" i="13"/>
  <c r="AC32" i="13"/>
  <c r="AC31" i="13"/>
  <c r="AC30" i="13"/>
  <c r="AC29" i="13"/>
  <c r="AC28" i="13"/>
  <c r="AC27" i="13"/>
  <c r="AC26" i="13"/>
  <c r="AC25" i="13"/>
  <c r="AC24" i="13"/>
  <c r="AC23" i="13"/>
  <c r="AC22" i="13"/>
  <c r="AC21" i="13"/>
  <c r="AC20" i="13"/>
  <c r="AC19" i="13"/>
  <c r="AC18" i="13"/>
  <c r="AC17" i="13"/>
  <c r="AC16" i="13"/>
  <c r="AC15" i="13"/>
  <c r="AC14" i="13"/>
  <c r="AC13" i="13"/>
  <c r="AC12" i="13"/>
  <c r="AE11" i="13"/>
  <c r="AD11" i="13"/>
  <c r="AC11" i="13"/>
  <c r="AE8" i="13" l="1"/>
  <c r="AD8" i="13"/>
  <c r="AC8" i="13"/>
  <c r="N70" i="13"/>
  <c r="O70" i="13" s="1"/>
  <c r="N40" i="13"/>
  <c r="O40" i="13" s="1"/>
  <c r="N72" i="13"/>
  <c r="O72" i="13" s="1"/>
  <c r="N104" i="13"/>
  <c r="O104" i="13" s="1"/>
  <c r="Q75" i="13"/>
  <c r="R75" i="13" s="1"/>
  <c r="N14" i="13"/>
  <c r="O14" i="13" s="1"/>
  <c r="N46" i="13"/>
  <c r="O46" i="13" s="1"/>
  <c r="N78" i="13"/>
  <c r="O78" i="13" s="1"/>
  <c r="N110" i="13"/>
  <c r="O110" i="13" s="1"/>
  <c r="Q86" i="13"/>
  <c r="R86" i="13" s="1"/>
  <c r="N86" i="13"/>
  <c r="O86" i="13" s="1"/>
  <c r="N38" i="13"/>
  <c r="O38" i="13" s="1"/>
  <c r="Q54" i="13"/>
  <c r="R54" i="13" s="1"/>
  <c r="N16" i="13"/>
  <c r="O16" i="13" s="1"/>
  <c r="N80" i="13"/>
  <c r="O80" i="13" s="1"/>
  <c r="N22" i="13"/>
  <c r="O22" i="13" s="1"/>
  <c r="N24" i="13"/>
  <c r="O24" i="13" s="1"/>
  <c r="N56" i="13"/>
  <c r="O56" i="13" s="1"/>
  <c r="N88" i="13"/>
  <c r="O88" i="13" s="1"/>
  <c r="Q22" i="13"/>
  <c r="R22" i="13" s="1"/>
  <c r="N102" i="13"/>
  <c r="O102" i="13" s="1"/>
  <c r="N48" i="13"/>
  <c r="O48" i="13" s="1"/>
  <c r="Q107" i="13"/>
  <c r="R107" i="13" s="1"/>
  <c r="N30" i="13"/>
  <c r="O30" i="13" s="1"/>
  <c r="N62" i="13"/>
  <c r="O62" i="13" s="1"/>
  <c r="N94" i="13"/>
  <c r="O94" i="13" s="1"/>
  <c r="Q27" i="13"/>
  <c r="R27" i="13" s="1"/>
  <c r="N54" i="13"/>
  <c r="O54" i="13" s="1"/>
  <c r="N32" i="13"/>
  <c r="O32" i="13" s="1"/>
  <c r="N64" i="13"/>
  <c r="O64" i="13" s="1"/>
  <c r="N96" i="13"/>
  <c r="O96" i="13" s="1"/>
  <c r="Q47" i="13"/>
  <c r="R47" i="13" s="1"/>
  <c r="N15" i="13"/>
  <c r="O15" i="13" s="1"/>
  <c r="N23" i="13"/>
  <c r="O23" i="13" s="1"/>
  <c r="N31" i="13"/>
  <c r="O31" i="13" s="1"/>
  <c r="N39" i="13"/>
  <c r="O39" i="13" s="1"/>
  <c r="N47" i="13"/>
  <c r="O47" i="13" s="1"/>
  <c r="N55" i="13"/>
  <c r="O55" i="13" s="1"/>
  <c r="N63" i="13"/>
  <c r="O63" i="13" s="1"/>
  <c r="N71" i="13"/>
  <c r="O71" i="13" s="1"/>
  <c r="N79" i="13"/>
  <c r="O79" i="13" s="1"/>
  <c r="N87" i="13"/>
  <c r="O87" i="13" s="1"/>
  <c r="N95" i="13"/>
  <c r="O95" i="13" s="1"/>
  <c r="N103" i="13"/>
  <c r="O103" i="13" s="1"/>
  <c r="Q23" i="13"/>
  <c r="R23" i="13" s="1"/>
  <c r="Q51" i="13"/>
  <c r="R51" i="13" s="1"/>
  <c r="Q78" i="13"/>
  <c r="R78" i="13" s="1"/>
  <c r="Q110" i="13"/>
  <c r="R110" i="13" s="1"/>
  <c r="N17" i="13"/>
  <c r="O17" i="13" s="1"/>
  <c r="N41" i="13"/>
  <c r="O41" i="13" s="1"/>
  <c r="N65" i="13"/>
  <c r="O65" i="13" s="1"/>
  <c r="N81" i="13"/>
  <c r="O81" i="13" s="1"/>
  <c r="N97" i="13"/>
  <c r="O97" i="13" s="1"/>
  <c r="Q87" i="13"/>
  <c r="R87" i="13" s="1"/>
  <c r="N18" i="13"/>
  <c r="O18" i="13" s="1"/>
  <c r="N26" i="13"/>
  <c r="O26" i="13" s="1"/>
  <c r="N34" i="13"/>
  <c r="O34" i="13" s="1"/>
  <c r="N42" i="13"/>
  <c r="O42" i="13" s="1"/>
  <c r="N50" i="13"/>
  <c r="O50" i="13" s="1"/>
  <c r="N58" i="13"/>
  <c r="O58" i="13" s="1"/>
  <c r="N66" i="13"/>
  <c r="O66" i="13" s="1"/>
  <c r="N74" i="13"/>
  <c r="O74" i="13" s="1"/>
  <c r="N82" i="13"/>
  <c r="O82" i="13" s="1"/>
  <c r="N90" i="13"/>
  <c r="O90" i="13" s="1"/>
  <c r="N98" i="13"/>
  <c r="O98" i="13" s="1"/>
  <c r="N106" i="13"/>
  <c r="O106" i="13" s="1"/>
  <c r="Q31" i="13"/>
  <c r="R31" i="13" s="1"/>
  <c r="Q63" i="13"/>
  <c r="R63" i="13" s="1"/>
  <c r="Q91" i="13"/>
  <c r="R91" i="13" s="1"/>
  <c r="N33" i="13"/>
  <c r="O33" i="13" s="1"/>
  <c r="N49" i="13"/>
  <c r="O49" i="13" s="1"/>
  <c r="N73" i="13"/>
  <c r="O73" i="13" s="1"/>
  <c r="Q55" i="13"/>
  <c r="R55" i="13" s="1"/>
  <c r="N11" i="13"/>
  <c r="O11" i="13" s="1"/>
  <c r="N19" i="13"/>
  <c r="O19" i="13" s="1"/>
  <c r="N27" i="13"/>
  <c r="O27" i="13" s="1"/>
  <c r="N35" i="13"/>
  <c r="O35" i="13" s="1"/>
  <c r="N43" i="13"/>
  <c r="O43" i="13" s="1"/>
  <c r="N51" i="13"/>
  <c r="O51" i="13" s="1"/>
  <c r="N59" i="13"/>
  <c r="O59" i="13" s="1"/>
  <c r="N67" i="13"/>
  <c r="O67" i="13" s="1"/>
  <c r="N75" i="13"/>
  <c r="O75" i="13" s="1"/>
  <c r="N83" i="13"/>
  <c r="O83" i="13" s="1"/>
  <c r="N91" i="13"/>
  <c r="O91" i="13" s="1"/>
  <c r="N99" i="13"/>
  <c r="O99" i="13" s="1"/>
  <c r="N107" i="13"/>
  <c r="O107" i="13" s="1"/>
  <c r="Q35" i="13"/>
  <c r="R35" i="13" s="1"/>
  <c r="Q67" i="13"/>
  <c r="R67" i="13" s="1"/>
  <c r="Q94" i="13"/>
  <c r="R94" i="13" s="1"/>
  <c r="N12" i="13"/>
  <c r="O12" i="13" s="1"/>
  <c r="N20" i="13"/>
  <c r="O20" i="13" s="1"/>
  <c r="N28" i="13"/>
  <c r="O28" i="13" s="1"/>
  <c r="N36" i="13"/>
  <c r="O36" i="13" s="1"/>
  <c r="N44" i="13"/>
  <c r="O44" i="13" s="1"/>
  <c r="N52" i="13"/>
  <c r="O52" i="13" s="1"/>
  <c r="N60" i="13"/>
  <c r="O60" i="13" s="1"/>
  <c r="N68" i="13"/>
  <c r="O68" i="13" s="1"/>
  <c r="N76" i="13"/>
  <c r="O76" i="13" s="1"/>
  <c r="N84" i="13"/>
  <c r="O84" i="13" s="1"/>
  <c r="N92" i="13"/>
  <c r="O92" i="13" s="1"/>
  <c r="N100" i="13"/>
  <c r="O100" i="13" s="1"/>
  <c r="N108" i="13"/>
  <c r="O108" i="13" s="1"/>
  <c r="Q43" i="13"/>
  <c r="R43" i="13" s="1"/>
  <c r="Q70" i="13"/>
  <c r="R70" i="13" s="1"/>
  <c r="Q95" i="13"/>
  <c r="R95" i="13" s="1"/>
  <c r="N25" i="13"/>
  <c r="O25" i="13" s="1"/>
  <c r="N57" i="13"/>
  <c r="O57" i="13" s="1"/>
  <c r="N89" i="13"/>
  <c r="O89" i="13" s="1"/>
  <c r="N105" i="13"/>
  <c r="O105" i="13" s="1"/>
  <c r="Q30" i="13"/>
  <c r="R30" i="13" s="1"/>
  <c r="N13" i="13"/>
  <c r="O13" i="13" s="1"/>
  <c r="N21" i="13"/>
  <c r="O21" i="13" s="1"/>
  <c r="N29" i="13"/>
  <c r="O29" i="13" s="1"/>
  <c r="N37" i="13"/>
  <c r="O37" i="13" s="1"/>
  <c r="N45" i="13"/>
  <c r="O45" i="13" s="1"/>
  <c r="N53" i="13"/>
  <c r="O53" i="13" s="1"/>
  <c r="N61" i="13"/>
  <c r="O61" i="13" s="1"/>
  <c r="N69" i="13"/>
  <c r="O69" i="13" s="1"/>
  <c r="N77" i="13"/>
  <c r="O77" i="13" s="1"/>
  <c r="N85" i="13"/>
  <c r="O85" i="13" s="1"/>
  <c r="N93" i="13"/>
  <c r="O93" i="13" s="1"/>
  <c r="N101" i="13"/>
  <c r="O101" i="13" s="1"/>
  <c r="N109" i="13"/>
  <c r="O109" i="13" s="1"/>
  <c r="Q14" i="13"/>
  <c r="R14" i="13" s="1"/>
  <c r="Q46" i="13"/>
  <c r="R46" i="13" s="1"/>
  <c r="Q71" i="13"/>
  <c r="R71" i="13" s="1"/>
  <c r="Q99" i="13"/>
  <c r="R99" i="13" s="1"/>
  <c r="Q15" i="13"/>
  <c r="R15" i="13" s="1"/>
  <c r="Q38" i="13"/>
  <c r="R38" i="13" s="1"/>
  <c r="Q59" i="13"/>
  <c r="R59" i="13" s="1"/>
  <c r="Q79" i="13"/>
  <c r="R79" i="13" s="1"/>
  <c r="Q102" i="13"/>
  <c r="R102" i="13" s="1"/>
  <c r="Q19" i="13"/>
  <c r="R19" i="13" s="1"/>
  <c r="Q39" i="13"/>
  <c r="R39" i="13" s="1"/>
  <c r="Q62" i="13"/>
  <c r="R62" i="13" s="1"/>
  <c r="Q83" i="13"/>
  <c r="R83" i="13" s="1"/>
  <c r="Q103" i="13"/>
  <c r="R103" i="13" s="1"/>
  <c r="Q16" i="13"/>
  <c r="R16" i="13" s="1"/>
  <c r="Q24" i="13"/>
  <c r="R24" i="13" s="1"/>
  <c r="Q32" i="13"/>
  <c r="R32" i="13" s="1"/>
  <c r="Q40" i="13"/>
  <c r="R40" i="13" s="1"/>
  <c r="Q48" i="13"/>
  <c r="R48" i="13" s="1"/>
  <c r="Q56" i="13"/>
  <c r="R56" i="13" s="1"/>
  <c r="Q64" i="13"/>
  <c r="R64" i="13" s="1"/>
  <c r="Q72" i="13"/>
  <c r="R72" i="13" s="1"/>
  <c r="Q80" i="13"/>
  <c r="R80" i="13" s="1"/>
  <c r="Q88" i="13"/>
  <c r="R88" i="13" s="1"/>
  <c r="Q96" i="13"/>
  <c r="R96" i="13" s="1"/>
  <c r="Q104" i="13"/>
  <c r="R104" i="13" s="1"/>
  <c r="Q11" i="13"/>
  <c r="R11" i="13" s="1"/>
  <c r="Q17" i="13"/>
  <c r="R17" i="13" s="1"/>
  <c r="Q25" i="13"/>
  <c r="R25" i="13" s="1"/>
  <c r="Q33" i="13"/>
  <c r="R33" i="13" s="1"/>
  <c r="Q41" i="13"/>
  <c r="R41" i="13" s="1"/>
  <c r="Q49" i="13"/>
  <c r="R49" i="13" s="1"/>
  <c r="Q57" i="13"/>
  <c r="R57" i="13" s="1"/>
  <c r="Q65" i="13"/>
  <c r="R65" i="13" s="1"/>
  <c r="Q73" i="13"/>
  <c r="R73" i="13" s="1"/>
  <c r="Q81" i="13"/>
  <c r="R81" i="13" s="1"/>
  <c r="Q89" i="13"/>
  <c r="R89" i="13" s="1"/>
  <c r="Q97" i="13"/>
  <c r="R97" i="13" s="1"/>
  <c r="Q105" i="13"/>
  <c r="R105" i="13" s="1"/>
  <c r="Q18" i="13"/>
  <c r="R18" i="13" s="1"/>
  <c r="Q26" i="13"/>
  <c r="R26" i="13" s="1"/>
  <c r="Q34" i="13"/>
  <c r="R34" i="13" s="1"/>
  <c r="Q42" i="13"/>
  <c r="R42" i="13" s="1"/>
  <c r="Q50" i="13"/>
  <c r="R50" i="13" s="1"/>
  <c r="Q58" i="13"/>
  <c r="R58" i="13" s="1"/>
  <c r="Q66" i="13"/>
  <c r="R66" i="13" s="1"/>
  <c r="Q74" i="13"/>
  <c r="R74" i="13" s="1"/>
  <c r="Q82" i="13"/>
  <c r="R82" i="13" s="1"/>
  <c r="Q90" i="13"/>
  <c r="R90" i="13" s="1"/>
  <c r="Q98" i="13"/>
  <c r="R98" i="13" s="1"/>
  <c r="Q106" i="13"/>
  <c r="R106" i="13" s="1"/>
  <c r="Q12" i="13"/>
  <c r="R12" i="13" s="1"/>
  <c r="Q20" i="13"/>
  <c r="R20" i="13" s="1"/>
  <c r="Q28" i="13"/>
  <c r="R28" i="13" s="1"/>
  <c r="Q36" i="13"/>
  <c r="R36" i="13" s="1"/>
  <c r="Q44" i="13"/>
  <c r="R44" i="13" s="1"/>
  <c r="Q52" i="13"/>
  <c r="R52" i="13" s="1"/>
  <c r="Q60" i="13"/>
  <c r="R60" i="13" s="1"/>
  <c r="Q68" i="13"/>
  <c r="R68" i="13" s="1"/>
  <c r="Q76" i="13"/>
  <c r="R76" i="13" s="1"/>
  <c r="Q84" i="13"/>
  <c r="R84" i="13" s="1"/>
  <c r="Q92" i="13"/>
  <c r="R92" i="13" s="1"/>
  <c r="Q100" i="13"/>
  <c r="R100" i="13" s="1"/>
  <c r="Q108" i="13"/>
  <c r="R108" i="13" s="1"/>
  <c r="Q13" i="13"/>
  <c r="R13" i="13" s="1"/>
  <c r="Q21" i="13"/>
  <c r="R21" i="13" s="1"/>
  <c r="Q29" i="13"/>
  <c r="R29" i="13" s="1"/>
  <c r="Q37" i="13"/>
  <c r="R37" i="13" s="1"/>
  <c r="Q45" i="13"/>
  <c r="R45" i="13" s="1"/>
  <c r="Q53" i="13"/>
  <c r="R53" i="13" s="1"/>
  <c r="Q61" i="13"/>
  <c r="R61" i="13" s="1"/>
  <c r="Q69" i="13"/>
  <c r="R69" i="13" s="1"/>
  <c r="Q77" i="13"/>
  <c r="R77" i="13" s="1"/>
  <c r="Q85" i="13"/>
  <c r="R85" i="13" s="1"/>
  <c r="Q93" i="13"/>
  <c r="R93" i="13" s="1"/>
  <c r="Q101" i="13"/>
  <c r="R101" i="13" s="1"/>
  <c r="Q109" i="13"/>
  <c r="R109" i="13" s="1"/>
  <c r="D2" i="13" l="1"/>
  <c r="D1" i="13"/>
  <c r="V2" i="13" l="1"/>
  <c r="V4" i="13" s="1"/>
  <c r="V5" i="13" s="1"/>
  <c r="V3" i="13"/>
  <c r="L41" i="1"/>
  <c r="L61" i="1"/>
  <c r="AK9" i="1"/>
  <c r="AL9" i="1"/>
  <c r="AM9" i="1"/>
  <c r="AN9" i="1"/>
  <c r="P24" i="1" l="1"/>
  <c r="P22" i="1"/>
  <c r="AN8" i="1"/>
  <c r="AM8" i="1"/>
  <c r="AL8" i="1"/>
  <c r="AK8" i="1"/>
  <c r="L55" i="1" l="1"/>
  <c r="L46" i="1"/>
  <c r="L49" i="1"/>
  <c r="L52" i="1"/>
  <c r="L58" i="1"/>
  <c r="L4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高橋 香織</author>
  </authors>
  <commentList>
    <comment ref="L10" authorId="0" shapeId="0" xr:uid="{9350C5EB-6511-4797-B74F-6B012E3F3F1F}">
      <text>
        <r>
          <rPr>
            <sz val="9"/>
            <color indexed="81"/>
            <rFont val="メイリオ"/>
            <family val="3"/>
            <charset val="128"/>
          </rPr>
          <t>共用部を</t>
        </r>
        <r>
          <rPr>
            <b/>
            <u/>
            <sz val="9"/>
            <color indexed="81"/>
            <rFont val="メイリオ"/>
            <family val="3"/>
            <charset val="128"/>
          </rPr>
          <t>除いて</t>
        </r>
        <r>
          <rPr>
            <sz val="9"/>
            <color indexed="81"/>
            <rFont val="メイリオ"/>
            <family val="3"/>
            <charset val="128"/>
          </rPr>
          <t xml:space="preserve">計算する場合
</t>
        </r>
        <r>
          <rPr>
            <sz val="9"/>
            <color indexed="10"/>
            <rFont val="メイリオ"/>
            <family val="3"/>
            <charset val="128"/>
          </rPr>
          <t>※省エネ適合性判定においては、
共用部の計算は任意です。</t>
        </r>
      </text>
    </comment>
    <comment ref="L11" authorId="0" shapeId="0" xr:uid="{D2997FFC-4740-45DE-8B24-1A541ED94A5A}">
      <text>
        <r>
          <rPr>
            <sz val="9"/>
            <color indexed="81"/>
            <rFont val="メイリオ"/>
            <family val="3"/>
            <charset val="128"/>
          </rPr>
          <t>共用部を</t>
        </r>
        <r>
          <rPr>
            <b/>
            <u/>
            <sz val="9"/>
            <color indexed="81"/>
            <rFont val="メイリオ"/>
            <family val="3"/>
            <charset val="128"/>
          </rPr>
          <t>含めて</t>
        </r>
        <r>
          <rPr>
            <sz val="9"/>
            <color indexed="81"/>
            <rFont val="メイリオ"/>
            <family val="3"/>
            <charset val="128"/>
          </rPr>
          <t xml:space="preserve">計算する場合
こちらを選択する場合は、
共用部の計算書の提出が必要です。
</t>
        </r>
        <r>
          <rPr>
            <sz val="9"/>
            <color indexed="10"/>
            <rFont val="メイリオ"/>
            <family val="3"/>
            <charset val="128"/>
          </rPr>
          <t>※省エネ適合性判定においては、
共用部の計算は任意です。　</t>
        </r>
      </text>
    </comment>
    <comment ref="L16" authorId="0" shapeId="0" xr:uid="{7768BD40-2EB3-4E0D-9BEA-ECD71D6768A8}">
      <text>
        <r>
          <rPr>
            <sz val="9"/>
            <color indexed="81"/>
            <rFont val="メイリオ"/>
            <family val="3"/>
            <charset val="128"/>
          </rPr>
          <t>仕様基準の適合を示す資料の提出が必要です。</t>
        </r>
      </text>
    </comment>
    <comment ref="L17" authorId="0" shapeId="0" xr:uid="{0889249D-BFA6-4D60-801E-788447E06B01}">
      <text>
        <r>
          <rPr>
            <sz val="9"/>
            <color indexed="81"/>
            <rFont val="メイリオ"/>
            <family val="3"/>
            <charset val="128"/>
          </rPr>
          <t>誘導仕様基準の適合を示す資料の提出が必要です。</t>
        </r>
      </text>
    </comment>
    <comment ref="M27" authorId="0" shapeId="0" xr:uid="{E51E7DBE-3FC2-4EEE-A456-A5DED8CD045E}">
      <text>
        <r>
          <rPr>
            <sz val="9"/>
            <color indexed="81"/>
            <rFont val="メイリオ"/>
            <family val="3"/>
            <charset val="128"/>
          </rPr>
          <t>温度差係数「0.0」を適用する場合は適用条件を満たす必要があります。</t>
        </r>
      </text>
    </comment>
    <comment ref="L36" authorId="0" shapeId="0" xr:uid="{3080E1C5-E745-4E51-A8D5-FEFF55D1CA2C}">
      <text>
        <r>
          <rPr>
            <sz val="9"/>
            <color indexed="81"/>
            <rFont val="メイリオ"/>
            <family val="3"/>
            <charset val="128"/>
          </rPr>
          <t>仕様基準の適合を示す資料の提出が必要です。</t>
        </r>
      </text>
    </comment>
    <comment ref="L37" authorId="0" shapeId="0" xr:uid="{FC0DF32B-07C1-4E86-BA2E-5A21E6CE2FD9}">
      <text>
        <r>
          <rPr>
            <sz val="9"/>
            <color indexed="81"/>
            <rFont val="メイリオ"/>
            <family val="3"/>
            <charset val="128"/>
          </rPr>
          <t>誘導仕様基準の適合を示す資料の提出が必要です。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高橋 香織</author>
  </authors>
  <commentList>
    <comment ref="B5" authorId="0" shapeId="0" xr:uid="{EA845FAD-7DE6-4520-B117-60CEF7916206}">
      <text>
        <r>
          <rPr>
            <sz val="9"/>
            <color indexed="81"/>
            <rFont val="メイリオ"/>
            <family val="3"/>
            <charset val="128"/>
          </rPr>
          <t xml:space="preserve">１．共同住宅等の計算結果集計プログラム計算結果
　　の提出が必要です。（https://house.lowenergy.jp/program）
２．共同住宅等の計算結果集計プログラム計算結果から
　　不足する情報をこちらで入力して提出してください。
</t>
        </r>
        <r>
          <rPr>
            <sz val="9"/>
            <color indexed="10"/>
            <rFont val="メイリオ"/>
            <family val="3"/>
            <charset val="128"/>
          </rPr>
          <t>なお、共同住宅等の計算結果集計プログラム計算結果を提出する場合、この設計内容説明書（別紙）は必須ではありません。</t>
        </r>
      </text>
    </comment>
    <comment ref="G11" authorId="0" shapeId="0" xr:uid="{9A02F6C5-0E16-4112-8F8D-AB22FD23A90F}">
      <text>
        <r>
          <rPr>
            <sz val="9"/>
            <color indexed="81"/>
            <rFont val="メイリオ"/>
            <family val="3"/>
            <charset val="128"/>
          </rPr>
          <t>住戸数を入力してください。</t>
        </r>
      </text>
    </comment>
    <comment ref="X11" authorId="0" shapeId="0" xr:uid="{91B402B2-5641-4A63-9DFA-3BD49F4ACEAF}">
      <text>
        <r>
          <rPr>
            <sz val="9"/>
            <color indexed="81"/>
            <rFont val="メイリオ"/>
            <family val="3"/>
            <charset val="128"/>
          </rPr>
          <t>PVおよびCGSを対象とする場合 
の</t>
        </r>
        <r>
          <rPr>
            <b/>
            <u/>
            <sz val="9"/>
            <color indexed="81"/>
            <rFont val="メイリオ"/>
            <family val="3"/>
            <charset val="128"/>
          </rPr>
          <t>設計</t>
        </r>
        <r>
          <rPr>
            <sz val="9"/>
            <color indexed="81"/>
            <rFont val="メイリオ"/>
            <family val="3"/>
            <charset val="128"/>
          </rPr>
          <t>一次エネ消費量（ＭＪ）</t>
        </r>
      </text>
    </comment>
    <comment ref="Y11" authorId="0" shapeId="0" xr:uid="{A2CD9849-23C4-4BA6-B450-9858C549A6AF}">
      <text>
        <r>
          <rPr>
            <sz val="9"/>
            <color indexed="81"/>
            <rFont val="メイリオ"/>
            <family val="3"/>
            <charset val="128"/>
          </rPr>
          <t>PVおよびCGSを対象とする場合 
の</t>
        </r>
        <r>
          <rPr>
            <b/>
            <u/>
            <sz val="9"/>
            <color indexed="81"/>
            <rFont val="メイリオ"/>
            <family val="3"/>
            <charset val="128"/>
          </rPr>
          <t>基準</t>
        </r>
        <r>
          <rPr>
            <sz val="9"/>
            <color indexed="81"/>
            <rFont val="メイリオ"/>
            <family val="3"/>
            <charset val="128"/>
          </rPr>
          <t>一次エネ消費量（ＭＪ）</t>
        </r>
      </text>
    </comment>
  </commentList>
</comments>
</file>

<file path=xl/sharedStrings.xml><?xml version="1.0" encoding="utf-8"?>
<sst xmlns="http://schemas.openxmlformats.org/spreadsheetml/2006/main" count="1200" uniqueCount="273">
  <si>
    <t>項目</t>
    <rPh sb="0" eb="2">
      <t>コウモク</t>
    </rPh>
    <phoneticPr fontId="2"/>
  </si>
  <si>
    <t>記載図書</t>
    <rPh sb="0" eb="2">
      <t>キサイ</t>
    </rPh>
    <rPh sb="2" eb="4">
      <t>トショ</t>
    </rPh>
    <phoneticPr fontId="2"/>
  </si>
  <si>
    <t>確認
項目※</t>
    <rPh sb="0" eb="2">
      <t>カクニン</t>
    </rPh>
    <rPh sb="3" eb="5">
      <t>コウモク</t>
    </rPh>
    <phoneticPr fontId="2"/>
  </si>
  <si>
    <t>□</t>
  </si>
  <si>
    <t>（</t>
    <phoneticPr fontId="2"/>
  </si>
  <si>
    <t>□</t>
    <phoneticPr fontId="2"/>
  </si>
  <si>
    <t>）</t>
    <phoneticPr fontId="2"/>
  </si>
  <si>
    <t>計算書</t>
    <rPh sb="0" eb="3">
      <t>ケイサンショ</t>
    </rPh>
    <phoneticPr fontId="2"/>
  </si>
  <si>
    <t>※欄は設計者等が確認･記載する欄です</t>
    <rPh sb="1" eb="2">
      <t>ラン</t>
    </rPh>
    <rPh sb="3" eb="6">
      <t>セッケイシャ</t>
    </rPh>
    <rPh sb="6" eb="7">
      <t>ナド</t>
    </rPh>
    <rPh sb="8" eb="10">
      <t>カクニン</t>
    </rPh>
    <rPh sb="11" eb="13">
      <t>キサイ</t>
    </rPh>
    <rPh sb="15" eb="16">
      <t>ラン</t>
    </rPh>
    <phoneticPr fontId="2"/>
  </si>
  <si>
    <t>外皮平均熱貫流率</t>
    <rPh sb="0" eb="2">
      <t>ガイヒ</t>
    </rPh>
    <phoneticPr fontId="2"/>
  </si>
  <si>
    <t>●変更履歴</t>
    <rPh sb="1" eb="3">
      <t>ヘンコウ</t>
    </rPh>
    <rPh sb="3" eb="5">
      <t>リレキ</t>
    </rPh>
    <phoneticPr fontId="2"/>
  </si>
  <si>
    <t>各階平面図</t>
    <phoneticPr fontId="2"/>
  </si>
  <si>
    <t>仕様書・仕上表</t>
    <phoneticPr fontId="2"/>
  </si>
  <si>
    <t>一次エネルギー消費量計算結果表による</t>
    <phoneticPr fontId="2"/>
  </si>
  <si>
    <t>外皮の性能値</t>
    <rPh sb="0" eb="2">
      <t>ガイヒ</t>
    </rPh>
    <rPh sb="3" eb="5">
      <t>セイノウ</t>
    </rPh>
    <rPh sb="5" eb="6">
      <t>チ</t>
    </rPh>
    <phoneticPr fontId="2"/>
  </si>
  <si>
    <t>確認事項</t>
    <rPh sb="0" eb="2">
      <t>カクニン</t>
    </rPh>
    <rPh sb="2" eb="4">
      <t>ジコウ</t>
    </rPh>
    <phoneticPr fontId="2"/>
  </si>
  <si>
    <t>仕様書・仕上表</t>
    <rPh sb="0" eb="2">
      <t>シヨウ</t>
    </rPh>
    <rPh sb="2" eb="3">
      <t>ショ</t>
    </rPh>
    <rPh sb="4" eb="6">
      <t>シアゲ</t>
    </rPh>
    <rPh sb="6" eb="7">
      <t>ヒョウ</t>
    </rPh>
    <phoneticPr fontId="2"/>
  </si>
  <si>
    <t>外皮性能基準（計算）</t>
    <rPh sb="0" eb="2">
      <t>ガイヒ</t>
    </rPh>
    <rPh sb="2" eb="4">
      <t>セイノウ</t>
    </rPh>
    <rPh sb="4" eb="6">
      <t>キジュン</t>
    </rPh>
    <rPh sb="7" eb="9">
      <t>ケイサン</t>
    </rPh>
    <phoneticPr fontId="2"/>
  </si>
  <si>
    <t>・</t>
    <phoneticPr fontId="2"/>
  </si>
  <si>
    <t>・</t>
    <phoneticPr fontId="2"/>
  </si>
  <si>
    <t>設計値</t>
    <rPh sb="0" eb="2">
      <t>セッケイ</t>
    </rPh>
    <rPh sb="2" eb="3">
      <t>チ</t>
    </rPh>
    <phoneticPr fontId="2"/>
  </si>
  <si>
    <t>開口部の日射遮蔽仕様</t>
    <rPh sb="0" eb="3">
      <t>カイコウブ</t>
    </rPh>
    <rPh sb="4" eb="6">
      <t>ニッシャ</t>
    </rPh>
    <rPh sb="6" eb="8">
      <t>シャヘイ</t>
    </rPh>
    <rPh sb="8" eb="10">
      <t>シヨウ</t>
    </rPh>
    <phoneticPr fontId="2"/>
  </si>
  <si>
    <t>地域の区分</t>
    <rPh sb="0" eb="2">
      <t>チイキ</t>
    </rPh>
    <rPh sb="3" eb="5">
      <t>クブン</t>
    </rPh>
    <phoneticPr fontId="2"/>
  </si>
  <si>
    <t>断熱材</t>
    <rPh sb="0" eb="3">
      <t>ダンネツザイ</t>
    </rPh>
    <phoneticPr fontId="2"/>
  </si>
  <si>
    <t>開口部の熱貫流率</t>
    <rPh sb="0" eb="3">
      <t>カイコウブ</t>
    </rPh>
    <rPh sb="4" eb="5">
      <t>ネツ</t>
    </rPh>
    <rPh sb="5" eb="7">
      <t>カンリュウ</t>
    </rPh>
    <rPh sb="7" eb="8">
      <t>リツ</t>
    </rPh>
    <phoneticPr fontId="2"/>
  </si>
  <si>
    <t>一次エネルギー消費量計算結果表による</t>
    <phoneticPr fontId="2"/>
  </si>
  <si>
    <t>照明設備</t>
    <rPh sb="0" eb="2">
      <t>ショウメイ</t>
    </rPh>
    <rPh sb="2" eb="4">
      <t>セツビ</t>
    </rPh>
    <phoneticPr fontId="2"/>
  </si>
  <si>
    <t>平面図</t>
    <rPh sb="0" eb="3">
      <t>ヘイメンズ</t>
    </rPh>
    <phoneticPr fontId="2"/>
  </si>
  <si>
    <t>矩計図</t>
    <rPh sb="0" eb="3">
      <t>カナバカリズ</t>
    </rPh>
    <phoneticPr fontId="2"/>
  </si>
  <si>
    <t>部位詳細図</t>
    <rPh sb="0" eb="2">
      <t>ブイ</t>
    </rPh>
    <rPh sb="2" eb="5">
      <t>ショウサイズ</t>
    </rPh>
    <phoneticPr fontId="2"/>
  </si>
  <si>
    <t>住宅の名称※</t>
    <rPh sb="0" eb="2">
      <t>ジュウタク</t>
    </rPh>
    <rPh sb="3" eb="5">
      <t>メイショウ</t>
    </rPh>
    <phoneticPr fontId="2"/>
  </si>
  <si>
    <t>平均日射熱取得率
（冷房期）</t>
    <rPh sb="10" eb="12">
      <t>レイボウ</t>
    </rPh>
    <rPh sb="12" eb="13">
      <t>キ</t>
    </rPh>
    <phoneticPr fontId="2"/>
  </si>
  <si>
    <t>－</t>
    <phoneticPr fontId="2"/>
  </si>
  <si>
    <t>仕様基準</t>
    <rPh sb="0" eb="2">
      <t>シヨウ</t>
    </rPh>
    <rPh sb="2" eb="4">
      <t>キジュン</t>
    </rPh>
    <phoneticPr fontId="2"/>
  </si>
  <si>
    <t>１地域</t>
    <rPh sb="1" eb="3">
      <t>チイキ</t>
    </rPh>
    <phoneticPr fontId="2"/>
  </si>
  <si>
    <t>２地域</t>
    <rPh sb="1" eb="3">
      <t>チイキ</t>
    </rPh>
    <phoneticPr fontId="2"/>
  </si>
  <si>
    <t>外皮性能の基準値</t>
    <rPh sb="0" eb="2">
      <t>ガイヒ</t>
    </rPh>
    <rPh sb="2" eb="4">
      <t>セイノウ</t>
    </rPh>
    <rPh sb="5" eb="7">
      <t>キジュン</t>
    </rPh>
    <rPh sb="7" eb="8">
      <t>チ</t>
    </rPh>
    <phoneticPr fontId="2"/>
  </si>
  <si>
    <t>地域区分</t>
    <rPh sb="0" eb="2">
      <t>チイキ</t>
    </rPh>
    <rPh sb="2" eb="4">
      <t>クブン</t>
    </rPh>
    <phoneticPr fontId="2"/>
  </si>
  <si>
    <t>３地域</t>
    <rPh sb="1" eb="3">
      <t>チイキ</t>
    </rPh>
    <phoneticPr fontId="2"/>
  </si>
  <si>
    <t>４地域</t>
    <rPh sb="1" eb="3">
      <t>チイキ</t>
    </rPh>
    <phoneticPr fontId="2"/>
  </si>
  <si>
    <t>５地域</t>
    <rPh sb="1" eb="3">
      <t>チイキ</t>
    </rPh>
    <phoneticPr fontId="2"/>
  </si>
  <si>
    <t>６地域</t>
    <rPh sb="1" eb="3">
      <t>チイキ</t>
    </rPh>
    <phoneticPr fontId="2"/>
  </si>
  <si>
    <t>７地域</t>
    <rPh sb="1" eb="3">
      <t>チイキ</t>
    </rPh>
    <phoneticPr fontId="2"/>
  </si>
  <si>
    <t>８地域</t>
    <rPh sb="1" eb="3">
      <t>チイキ</t>
    </rPh>
    <phoneticPr fontId="2"/>
  </si>
  <si>
    <t>外皮平均熱貫流率</t>
    <rPh sb="0" eb="2">
      <t>ガイヒ</t>
    </rPh>
    <rPh sb="2" eb="4">
      <t>ヘイキン</t>
    </rPh>
    <rPh sb="4" eb="5">
      <t>ネツ</t>
    </rPh>
    <rPh sb="5" eb="7">
      <t>カンリュウ</t>
    </rPh>
    <rPh sb="7" eb="8">
      <t>リツ</t>
    </rPh>
    <phoneticPr fontId="2"/>
  </si>
  <si>
    <t>外皮平均日射熱取得率</t>
    <rPh sb="0" eb="2">
      <t>ガイヒ</t>
    </rPh>
    <rPh sb="2" eb="4">
      <t>ヘイキン</t>
    </rPh>
    <rPh sb="4" eb="6">
      <t>ニッシャ</t>
    </rPh>
    <rPh sb="6" eb="7">
      <t>ネツ</t>
    </rPh>
    <rPh sb="7" eb="10">
      <t>シュトクリツ</t>
    </rPh>
    <phoneticPr fontId="2"/>
  </si>
  <si>
    <t>UA</t>
    <phoneticPr fontId="2"/>
  </si>
  <si>
    <t>－</t>
    <phoneticPr fontId="2"/>
  </si>
  <si>
    <t>版</t>
    <rPh sb="0" eb="1">
      <t>ハン</t>
    </rPh>
    <phoneticPr fontId="2"/>
  </si>
  <si>
    <t>日付</t>
    <rPh sb="0" eb="2">
      <t>ヒヅケ</t>
    </rPh>
    <phoneticPr fontId="2"/>
  </si>
  <si>
    <t>内容</t>
    <rPh sb="0" eb="2">
      <t>ナイヨウ</t>
    </rPh>
    <phoneticPr fontId="2"/>
  </si>
  <si>
    <t>BELS（住宅用）/　設計内容説明書マスタ</t>
    <rPh sb="5" eb="8">
      <t>ジュウタクヨウ</t>
    </rPh>
    <rPh sb="11" eb="13">
      <t>セッケイ</t>
    </rPh>
    <rPh sb="13" eb="15">
      <t>ナイヨウ</t>
    </rPh>
    <rPh sb="15" eb="18">
      <t>セツメイショ</t>
    </rPh>
    <phoneticPr fontId="2"/>
  </si>
  <si>
    <t>ηAC</t>
    <phoneticPr fontId="2"/>
  </si>
  <si>
    <t>ZEH外皮基準</t>
    <rPh sb="3" eb="5">
      <t>ガイヒ</t>
    </rPh>
    <rPh sb="5" eb="7">
      <t>キジュン</t>
    </rPh>
    <phoneticPr fontId="2"/>
  </si>
  <si>
    <t>長屋</t>
    <rPh sb="0" eb="2">
      <t>ナガヤ</t>
    </rPh>
    <phoneticPr fontId="2"/>
  </si>
  <si>
    <t>共同住宅</t>
    <rPh sb="0" eb="2">
      <t>キョウドウ</t>
    </rPh>
    <rPh sb="2" eb="4">
      <t>ジュウタク</t>
    </rPh>
    <phoneticPr fontId="2"/>
  </si>
  <si>
    <t>■ 選択なし（自由記述）</t>
    <rPh sb="2" eb="4">
      <t>センタク</t>
    </rPh>
    <rPh sb="7" eb="9">
      <t>ジユウ</t>
    </rPh>
    <rPh sb="9" eb="11">
      <t>キジュツ</t>
    </rPh>
    <phoneticPr fontId="2"/>
  </si>
  <si>
    <t>建築物の用途</t>
    <rPh sb="0" eb="3">
      <t>ケンチクブツ</t>
    </rPh>
    <rPh sb="4" eb="6">
      <t>ヨウト</t>
    </rPh>
    <phoneticPr fontId="2"/>
  </si>
  <si>
    <t>住戸評価</t>
    <rPh sb="0" eb="2">
      <t>ジュウコ</t>
    </rPh>
    <rPh sb="2" eb="4">
      <t>ヒョウカ</t>
    </rPh>
    <phoneticPr fontId="2"/>
  </si>
  <si>
    <t>住棟評価</t>
    <rPh sb="0" eb="2">
      <t>ジュウトウ</t>
    </rPh>
    <rPh sb="2" eb="4">
      <t>ヒョウカ</t>
    </rPh>
    <phoneticPr fontId="2"/>
  </si>
  <si>
    <t>誘導仕様基準</t>
    <rPh sb="0" eb="2">
      <t>ユウドウ</t>
    </rPh>
    <rPh sb="2" eb="4">
      <t>シヨウ</t>
    </rPh>
    <rPh sb="4" eb="6">
      <t>キジュン</t>
    </rPh>
    <phoneticPr fontId="2"/>
  </si>
  <si>
    <t>性能基準（計算）</t>
    <rPh sb="0" eb="2">
      <t>セイノウ</t>
    </rPh>
    <rPh sb="2" eb="4">
      <t>キジュン</t>
    </rPh>
    <rPh sb="5" eb="7">
      <t>ケイサン</t>
    </rPh>
    <phoneticPr fontId="2"/>
  </si>
  <si>
    <t>該当箇所なし</t>
  </si>
  <si>
    <t>グラスウール断熱材　10K相当</t>
  </si>
  <si>
    <t>グラスウール断熱材　16K相当</t>
  </si>
  <si>
    <t>グラスウール断熱材　20K相当</t>
    <phoneticPr fontId="4"/>
  </si>
  <si>
    <t>グラスウール断熱材　24K相当</t>
    <phoneticPr fontId="2"/>
  </si>
  <si>
    <t>グラスウール断熱材　32K相当</t>
  </si>
  <si>
    <t>高性能グラスウール断熱材　16K相当</t>
  </si>
  <si>
    <t>高性能グラスウール断熱材　24K相当</t>
    <phoneticPr fontId="2"/>
  </si>
  <si>
    <t>高性能グラスウール断熱材　32K相当</t>
  </si>
  <si>
    <t>高性能グラスウール断熱材　40K相当</t>
  </si>
  <si>
    <t>高性能グラスウール断熱材　48K相当</t>
    <phoneticPr fontId="2"/>
  </si>
  <si>
    <t>吹込み用グラスウール　13K相当</t>
  </si>
  <si>
    <t>吹込み用グラスウール　18K相当</t>
  </si>
  <si>
    <t>吹込み用グラスウール　30K相当</t>
  </si>
  <si>
    <t>吹込み用グラスウール　35K相当</t>
  </si>
  <si>
    <t>吹付けロックウール</t>
  </si>
  <si>
    <t>ロックウール断熱材（マット）</t>
  </si>
  <si>
    <t>ロックウール断熱材（フェルト）</t>
  </si>
  <si>
    <t>ロックウール断熱材（ボード）</t>
  </si>
  <si>
    <t>吹込み用ロックウール　65K相当</t>
  </si>
  <si>
    <t>吹込み用セルローズファイバー　25K</t>
  </si>
  <si>
    <t>吹込み用セルローズファイバー　45K</t>
  </si>
  <si>
    <t>吹込み用セルローズファイバー　55K</t>
  </si>
  <si>
    <t>押出法ポリスチレンフォーム　保温板　1種</t>
  </si>
  <si>
    <t>押出法ポリスチレンフォーム　保温板　2種</t>
  </si>
  <si>
    <t>押出法ポリスチレンフォーム　保温板　3種</t>
  </si>
  <si>
    <t>A種ポリエチレンフォーム　保温板　1種2号</t>
  </si>
  <si>
    <t>A種ポリエチレンフォーム　保温板　2種</t>
  </si>
  <si>
    <t>ビーズ法ポリスチレンフォーム　保温板　特号</t>
  </si>
  <si>
    <t>ビーズ法ポリスチレンフォーム　保温板　1号</t>
  </si>
  <si>
    <t>ビーズ法ポリスチレンフォーム　保温板　2号</t>
  </si>
  <si>
    <t>ビーズ法ポリスチレンフォーム　保温板　3号</t>
  </si>
  <si>
    <t>ビーズ法ポリスチレンフォーム　保温板　4号</t>
  </si>
  <si>
    <t>硬質ウレタンフォーム　保温板　2種1号</t>
  </si>
  <si>
    <t>硬質ウレタンフォーム　保温板　2種2号</t>
  </si>
  <si>
    <t>吹付け硬質ウレタンフォームA種3</t>
  </si>
  <si>
    <t>フェノールフォーム　保温板　1種1号</t>
  </si>
  <si>
    <t>フェノールフォーム　保温板　1種2号</t>
  </si>
  <si>
    <t>吹込み用ロックウール　25K相当</t>
    <phoneticPr fontId="2"/>
  </si>
  <si>
    <t>---▼JIS A9521：2014 建築用断熱材</t>
    <rPh sb="19" eb="22">
      <t>ケンチクヨウ</t>
    </rPh>
    <rPh sb="22" eb="25">
      <t>ダンネツザイ</t>
    </rPh>
    <phoneticPr fontId="1"/>
  </si>
  <si>
    <t>JIS値 ビーズ法ポリスチレンフォーム断熱材 1号</t>
    <rPh sb="3" eb="4">
      <t>チ</t>
    </rPh>
    <phoneticPr fontId="1"/>
  </si>
  <si>
    <t>JIS値 ビーズ法ポリスチレンフォーム断熱材 2号</t>
  </si>
  <si>
    <t>JIS値 ビーズ法ポリスチレンフォーム断熱材 3号</t>
  </si>
  <si>
    <t>JIS値 ビーズ法ポリスチレンフォーム断熱材 4号</t>
  </si>
  <si>
    <t>JIS値 押出法ポリスチレンフォーム断熱材 1種 bA</t>
    <rPh sb="3" eb="4">
      <t>チ</t>
    </rPh>
    <phoneticPr fontId="1"/>
  </si>
  <si>
    <t>JIS値 押出法ポリスチレンフォーム断熱材 1種 bB</t>
  </si>
  <si>
    <t>JIS値 押出法ポリスチレンフォーム断熱材 1種 bC</t>
  </si>
  <si>
    <t>JIS値 押出法ポリスチレンフォーム断熱材 2種 bA</t>
  </si>
  <si>
    <t>JIS値 押出法ポリスチレンフォーム断熱材 2種 bB</t>
  </si>
  <si>
    <t>JIS値 押出法ポリスチレンフォーム断熱材 2種 bC</t>
  </si>
  <si>
    <t>JIS値 押出法ポリスチレンフォーム断熱材 3種 aA</t>
  </si>
  <si>
    <t>JIS値 押出法ポリスチレンフォーム断熱材 3種 aB</t>
  </si>
  <si>
    <t>JIS値 押出法ポリスチレンフォーム断熱材 3種 aC</t>
  </si>
  <si>
    <t>JIS値 押出法ポリスチレンフォーム断熱材 3種 aD</t>
  </si>
  <si>
    <t>JIS値 押出法ポリスチレンフォーム断熱材 3種 bA</t>
  </si>
  <si>
    <t>JIS値 押出法ポリスチレンフォーム断熱材 3種 bB</t>
  </si>
  <si>
    <t>JIS値 押出法ポリスチレンフォーム断熱材 3種 bC</t>
  </si>
  <si>
    <t>JIS値 押出法ポリスチレンフォーム断熱材 3種 bD</t>
  </si>
  <si>
    <t>JIS値 硬質ウレタンフォーム断熱材 1種</t>
    <rPh sb="3" eb="4">
      <t>チ</t>
    </rPh>
    <phoneticPr fontId="1"/>
  </si>
  <si>
    <t>JIS値 硬質ウレタンフォーム断熱材 2種 1号</t>
  </si>
  <si>
    <t>JIS値 硬質ウレタンフォーム断熱材 2種 2号</t>
  </si>
  <si>
    <t>JIS値 硬質ウレタンフォーム断熱材 2種 3号</t>
  </si>
  <si>
    <t>JIS値 硬質ウレタンフォーム断熱材 2種 4号</t>
  </si>
  <si>
    <t>JIS値 ポリエチレンフォーム断熱材 1種 1号</t>
    <rPh sb="3" eb="4">
      <t>チ</t>
    </rPh>
    <phoneticPr fontId="1"/>
  </si>
  <si>
    <t>JIS値 ポリエチレンフォーム断熱材 1種 2号</t>
  </si>
  <si>
    <t>JIS値 ポリエチレンフォーム断熱材 2種</t>
  </si>
  <si>
    <t>JIS値 ポリエチレンフォーム断熱材 3種</t>
  </si>
  <si>
    <t>JIS値 フェノールフォーム断熱材 1種 1号　AⅠ､AⅡ</t>
    <rPh sb="3" eb="4">
      <t>チ</t>
    </rPh>
    <phoneticPr fontId="1"/>
  </si>
  <si>
    <t>JIS値 フェノールフォーム断熱材 1種 1号　BⅠ､BⅡ</t>
  </si>
  <si>
    <t>JIS値 フェノールフォーム断熱材 1種 1号　CⅠ､CⅡ</t>
  </si>
  <si>
    <t>JIS値 フェノールフォーム断熱材 1種 1号　DⅠ､DⅡ</t>
  </si>
  <si>
    <t>JIS値 フェノールフォーム断熱材 1種 1号　EⅠ､EⅡ</t>
  </si>
  <si>
    <t>JIS値 フェノールフォーム断熱材 1種 2号　AⅠ､AⅡ</t>
  </si>
  <si>
    <t>JIS値 フェノールフォーム断熱材 1種 2号　BⅠ､BⅡ</t>
  </si>
  <si>
    <t>JIS値 フェノールフォーム断熱材 1種 2号　CⅠ､CⅡ</t>
  </si>
  <si>
    <t>JIS値 フェノールフォーム断熱材 1種 2号　DⅠ､DⅡ</t>
  </si>
  <si>
    <t>JIS値 フェノールフォーム断熱材 1種 2号　EⅠ､EⅡ</t>
  </si>
  <si>
    <t>JIS値 フェノールフォーム断熱材 1種 3号　AⅠ､AⅡ</t>
  </si>
  <si>
    <t>JIS値 フェノールフォーム断熱材 1種 3号　BⅠ､BⅡ</t>
  </si>
  <si>
    <t>JIS値 フェノールフォーム断熱材 1種 3号　CⅠ､CⅡ</t>
  </si>
  <si>
    <t>JIS値 フェノールフォーム断熱材 1種 3号　DⅠ､DⅡ</t>
  </si>
  <si>
    <t>JIS値 フェノールフォーム断熱材 1種 3号　EⅠ､EⅡ</t>
  </si>
  <si>
    <t>JIS値 フェノールフォーム断熱材 2種 1号　AⅠ､AⅡ</t>
  </si>
  <si>
    <t>JIS値 フェノールフォーム断熱材 2種 2号　AⅠ､AⅡ</t>
  </si>
  <si>
    <t>JIS値 フェノールフォーム断熱材 2種 3号　AⅠ､AⅡ</t>
  </si>
  <si>
    <t>JIS値 フェノールフォーム断熱材 3種 1号　AⅠ､AⅡ</t>
  </si>
  <si>
    <t>---▼JIS A9526：2013 建築物断熱用吹付け硬質ウレタンフォーム</t>
    <rPh sb="19" eb="22">
      <t>ケンチクブツ</t>
    </rPh>
    <rPh sb="22" eb="25">
      <t>ダンネツヨウ</t>
    </rPh>
    <rPh sb="25" eb="27">
      <t>フキツ</t>
    </rPh>
    <rPh sb="28" eb="30">
      <t>コウシツ</t>
    </rPh>
    <phoneticPr fontId="1"/>
  </si>
  <si>
    <t>JIS値 建築物断熱用吹付け硬質ウレタンフォームA種1</t>
  </si>
  <si>
    <t>JIS値 建築物断熱用吹付け硬質ウレタンフォームA種2</t>
  </si>
  <si>
    <t>JIS値 建築物断熱用吹付け硬質ウレタンフォームA種3</t>
  </si>
  <si>
    <t>JIS値 建築物断熱用吹付け硬質ウレタンフォームB種</t>
  </si>
  <si>
    <t>2.9以下</t>
    <phoneticPr fontId="2"/>
  </si>
  <si>
    <t>S造
外装材の熱抵抗</t>
    <rPh sb="1" eb="2">
      <t>ゾウ</t>
    </rPh>
    <rPh sb="3" eb="6">
      <t>ガイソウザイ</t>
    </rPh>
    <rPh sb="7" eb="8">
      <t>ネツ</t>
    </rPh>
    <rPh sb="8" eb="10">
      <t>テイコウ</t>
    </rPh>
    <phoneticPr fontId="2"/>
  </si>
  <si>
    <t>0.5以上</t>
    <rPh sb="3" eb="5">
      <t>イジョウ</t>
    </rPh>
    <phoneticPr fontId="2"/>
  </si>
  <si>
    <t>0.1以上0.5未満</t>
    <rPh sb="3" eb="5">
      <t>イジョウ</t>
    </rPh>
    <rPh sb="8" eb="10">
      <t>ミマン</t>
    </rPh>
    <phoneticPr fontId="2"/>
  </si>
  <si>
    <t>0.1未満</t>
    <rPh sb="3" eb="5">
      <t>ミマン</t>
    </rPh>
    <phoneticPr fontId="2"/>
  </si>
  <si>
    <t>開口部の日射熱取得率が0.52以下</t>
    <phoneticPr fontId="2"/>
  </si>
  <si>
    <t>開口部の日射熱取得率が0.65以下</t>
    <phoneticPr fontId="2"/>
  </si>
  <si>
    <t>---▼地域の区分が８地域の場合</t>
    <phoneticPr fontId="2"/>
  </si>
  <si>
    <t>---▼仕様基準</t>
    <phoneticPr fontId="2"/>
  </si>
  <si>
    <t>---▼誘導仕様基準</t>
    <rPh sb="4" eb="6">
      <t>ユウドウ</t>
    </rPh>
    <phoneticPr fontId="2"/>
  </si>
  <si>
    <t>1.9以下</t>
    <phoneticPr fontId="2"/>
  </si>
  <si>
    <t>2.3以下</t>
    <phoneticPr fontId="2"/>
  </si>
  <si>
    <t>3.5以下</t>
    <rPh sb="3" eb="5">
      <t>イカ</t>
    </rPh>
    <phoneticPr fontId="2"/>
  </si>
  <si>
    <t>4.7以下</t>
    <rPh sb="3" eb="5">
      <t>イカ</t>
    </rPh>
    <phoneticPr fontId="2"/>
  </si>
  <si>
    <t>付属部材を設ける</t>
    <phoneticPr fontId="2"/>
  </si>
  <si>
    <t>付属部材を設ける</t>
    <phoneticPr fontId="2"/>
  </si>
  <si>
    <t>---▼仕様基準</t>
    <phoneticPr fontId="2"/>
  </si>
  <si>
    <t>・住戸間の温度差係数</t>
    <rPh sb="1" eb="3">
      <t>ジュウコ</t>
    </rPh>
    <rPh sb="3" eb="4">
      <t>カン</t>
    </rPh>
    <rPh sb="5" eb="10">
      <t>オンドサケイスウ</t>
    </rPh>
    <phoneticPr fontId="2"/>
  </si>
  <si>
    <t>「0.05 または 0.15」を適用する</t>
    <rPh sb="16" eb="17">
      <t>テキ</t>
    </rPh>
    <phoneticPr fontId="2"/>
  </si>
  <si>
    <t>「0.0」を適用する</t>
    <rPh sb="6" eb="8">
      <t>テキヨウ</t>
    </rPh>
    <phoneticPr fontId="2"/>
  </si>
  <si>
    <t>吹付け硬質ウレタンフォームA種1</t>
    <phoneticPr fontId="2"/>
  </si>
  <si>
    <t>吹付け硬質ウレタンフォームA種1H</t>
    <phoneticPr fontId="2"/>
  </si>
  <si>
    <t>仕様基準 または 誘導仕様基準</t>
    <rPh sb="0" eb="2">
      <t>シヨウ</t>
    </rPh>
    <rPh sb="2" eb="4">
      <t>キジュン</t>
    </rPh>
    <rPh sb="9" eb="15">
      <t>ユウドウシヨウキジュン</t>
    </rPh>
    <phoneticPr fontId="2"/>
  </si>
  <si>
    <t>躯体の断熱性能等</t>
    <rPh sb="0" eb="2">
      <t>クタイ</t>
    </rPh>
    <rPh sb="3" eb="5">
      <t>ダンネツ</t>
    </rPh>
    <rPh sb="5" eb="7">
      <t>セイノウ</t>
    </rPh>
    <rPh sb="7" eb="8">
      <t>ナド</t>
    </rPh>
    <phoneticPr fontId="2"/>
  </si>
  <si>
    <t>熱貫流率の基準に適合</t>
    <rPh sb="0" eb="4">
      <t>ネツカンリュウリツ</t>
    </rPh>
    <rPh sb="5" eb="7">
      <t>キジュン</t>
    </rPh>
    <rPh sb="8" eb="10">
      <t>テキゴウ</t>
    </rPh>
    <phoneticPr fontId="2"/>
  </si>
  <si>
    <t>断熱材の熱抵抗値の基準に適合</t>
    <rPh sb="0" eb="2">
      <t>ダンネツ</t>
    </rPh>
    <rPh sb="2" eb="3">
      <t>ザイ</t>
    </rPh>
    <rPh sb="4" eb="5">
      <t>ネツ</t>
    </rPh>
    <rPh sb="5" eb="7">
      <t>テイコウ</t>
    </rPh>
    <rPh sb="7" eb="8">
      <t>アタイ</t>
    </rPh>
    <rPh sb="9" eb="11">
      <t>キジュン</t>
    </rPh>
    <rPh sb="12" eb="14">
      <t>テキゴウ</t>
    </rPh>
    <phoneticPr fontId="2"/>
  </si>
  <si>
    <t>開口部の断熱性能等</t>
    <rPh sb="0" eb="3">
      <t>カイコウブ</t>
    </rPh>
    <rPh sb="4" eb="6">
      <t>ダンネツ</t>
    </rPh>
    <rPh sb="6" eb="8">
      <t>セイノウ</t>
    </rPh>
    <rPh sb="8" eb="9">
      <t>ナド</t>
    </rPh>
    <phoneticPr fontId="2"/>
  </si>
  <si>
    <t>開口部の断熱性能等の基準に適合</t>
    <rPh sb="10" eb="12">
      <t>キジュン</t>
    </rPh>
    <rPh sb="13" eb="15">
      <t>テキゴウ</t>
    </rPh>
    <phoneticPr fontId="2"/>
  </si>
  <si>
    <t>緩和措置</t>
    <rPh sb="0" eb="2">
      <t>カンワ</t>
    </rPh>
    <rPh sb="2" eb="4">
      <t>ソチ</t>
    </rPh>
    <phoneticPr fontId="2"/>
  </si>
  <si>
    <t>２％緩和適用（窓のみ対象）</t>
  </si>
  <si>
    <t>外皮計算書</t>
    <rPh sb="0" eb="4">
      <t>ガイヒケイサン</t>
    </rPh>
    <rPh sb="4" eb="5">
      <t>ショ</t>
    </rPh>
    <phoneticPr fontId="2"/>
  </si>
  <si>
    <t>４％緩和適用（天窓以外の窓のみ対象）</t>
    <phoneticPr fontId="2"/>
  </si>
  <si>
    <t>住戸間の温度差係数
※共同住宅等の場合のみ</t>
    <rPh sb="0" eb="2">
      <t>ジュウコ</t>
    </rPh>
    <rPh sb="2" eb="3">
      <t>カン</t>
    </rPh>
    <rPh sb="4" eb="9">
      <t>オンドサケイスウ</t>
    </rPh>
    <rPh sb="11" eb="13">
      <t>キョウドウ</t>
    </rPh>
    <rPh sb="13" eb="15">
      <t>ジュウタク</t>
    </rPh>
    <rPh sb="15" eb="16">
      <t>ナド</t>
    </rPh>
    <rPh sb="17" eb="19">
      <t>バアイ</t>
    </rPh>
    <phoneticPr fontId="2"/>
  </si>
  <si>
    <t>外皮平均日射熱取得率</t>
    <phoneticPr fontId="2"/>
  </si>
  <si>
    <t>設計者の氏名※</t>
    <rPh sb="0" eb="3">
      <t>セッケイシャ</t>
    </rPh>
    <rPh sb="4" eb="6">
      <t>シメイ</t>
    </rPh>
    <phoneticPr fontId="2"/>
  </si>
  <si>
    <r>
      <t>外皮平均熱貫流率（U</t>
    </r>
    <r>
      <rPr>
        <sz val="8"/>
        <rFont val="HGSｺﾞｼｯｸM"/>
        <family val="3"/>
        <charset val="128"/>
      </rPr>
      <t>A</t>
    </r>
    <r>
      <rPr>
        <sz val="9"/>
        <rFont val="HGSｺﾞｼｯｸM"/>
        <family val="3"/>
        <charset val="128"/>
      </rPr>
      <t>値）</t>
    </r>
    <phoneticPr fontId="2"/>
  </si>
  <si>
    <r>
      <t>U</t>
    </r>
    <r>
      <rPr>
        <sz val="8"/>
        <rFont val="HGSｺﾞｼｯｸM"/>
        <family val="3"/>
        <charset val="128"/>
      </rPr>
      <t>A</t>
    </r>
    <r>
      <rPr>
        <sz val="9"/>
        <rFont val="HGSｺﾞｼｯｸM"/>
        <family val="3"/>
        <charset val="128"/>
      </rPr>
      <t>値計算書による</t>
    </r>
    <rPh sb="2" eb="3">
      <t>アタイ</t>
    </rPh>
    <rPh sb="3" eb="6">
      <t>ケイサンショ</t>
    </rPh>
    <phoneticPr fontId="2"/>
  </si>
  <si>
    <r>
      <t>冷房期の平均日射熱取得率（η</t>
    </r>
    <r>
      <rPr>
        <sz val="8"/>
        <rFont val="HGSｺﾞｼｯｸM"/>
        <family val="3"/>
        <charset val="128"/>
      </rPr>
      <t>AC</t>
    </r>
    <r>
      <rPr>
        <sz val="9"/>
        <rFont val="HGSｺﾞｼｯｸM"/>
        <family val="3"/>
        <charset val="128"/>
      </rPr>
      <t>値）</t>
    </r>
    <phoneticPr fontId="2"/>
  </si>
  <si>
    <r>
      <t>η</t>
    </r>
    <r>
      <rPr>
        <sz val="8"/>
        <rFont val="HGSｺﾞｼｯｸM"/>
        <family val="3"/>
        <charset val="128"/>
      </rPr>
      <t>AC</t>
    </r>
    <r>
      <rPr>
        <sz val="9"/>
        <rFont val="HGSｺﾞｼｯｸM"/>
        <family val="3"/>
        <charset val="128"/>
      </rPr>
      <t>値計算書による</t>
    </r>
    <rPh sb="3" eb="4">
      <t>アタイ</t>
    </rPh>
    <rPh sb="4" eb="7">
      <t>ケイサンショ</t>
    </rPh>
    <phoneticPr fontId="2"/>
  </si>
  <si>
    <t>確認欄</t>
    <rPh sb="0" eb="2">
      <t>カクニン</t>
    </rPh>
    <rPh sb="2" eb="3">
      <t>ラン</t>
    </rPh>
    <phoneticPr fontId="2"/>
  </si>
  <si>
    <t>構造</t>
    <rPh sb="0" eb="2">
      <t>コウゾウ</t>
    </rPh>
    <phoneticPr fontId="2"/>
  </si>
  <si>
    <t>構造</t>
    <rPh sb="0" eb="2">
      <t>コウゾウ</t>
    </rPh>
    <phoneticPr fontId="2"/>
  </si>
  <si>
    <t>一部●●造</t>
    <rPh sb="0" eb="2">
      <t>イチブ</t>
    </rPh>
    <rPh sb="4" eb="5">
      <t>ゾウ</t>
    </rPh>
    <phoneticPr fontId="2"/>
  </si>
  <si>
    <t>鉄骨造住宅</t>
  </si>
  <si>
    <t>鉄筋コンクリート造</t>
    <phoneticPr fontId="2"/>
  </si>
  <si>
    <t>一部木造</t>
    <rPh sb="0" eb="2">
      <t>イチブ</t>
    </rPh>
    <phoneticPr fontId="2"/>
  </si>
  <si>
    <t>一部鉄骨造住宅</t>
    <rPh sb="0" eb="2">
      <t>イチブ</t>
    </rPh>
    <phoneticPr fontId="2"/>
  </si>
  <si>
    <t>一部鉄筋コンクリート造</t>
    <rPh sb="0" eb="2">
      <t>イチブ</t>
    </rPh>
    <phoneticPr fontId="2"/>
  </si>
  <si>
    <t>（構造種別を選択）</t>
    <rPh sb="1" eb="3">
      <t>コウゾウ</t>
    </rPh>
    <rPh sb="3" eb="5">
      <t>シュベツ</t>
    </rPh>
    <rPh sb="6" eb="8">
      <t>センタク</t>
    </rPh>
    <phoneticPr fontId="2"/>
  </si>
  <si>
    <t>その他の場合</t>
    <rPh sb="2" eb="3">
      <t>ホカ</t>
    </rPh>
    <rPh sb="4" eb="6">
      <t>バアイ</t>
    </rPh>
    <phoneticPr fontId="2"/>
  </si>
  <si>
    <t>その他</t>
    <rPh sb="2" eb="3">
      <t>ホカ</t>
    </rPh>
    <phoneticPr fontId="2"/>
  </si>
  <si>
    <t>一部その他</t>
    <rPh sb="0" eb="2">
      <t>イチブ</t>
    </rPh>
    <rPh sb="4" eb="5">
      <t>ホカ</t>
    </rPh>
    <phoneticPr fontId="2"/>
  </si>
  <si>
    <t>設計内容説明書</t>
    <rPh sb="0" eb="2">
      <t>セッケイ</t>
    </rPh>
    <rPh sb="4" eb="7">
      <t>セツメイショ</t>
    </rPh>
    <rPh sb="5" eb="6">
      <t>ヨウ</t>
    </rPh>
    <phoneticPr fontId="2"/>
  </si>
  <si>
    <t>建物等の概要</t>
    <rPh sb="0" eb="2">
      <t>タテモノ</t>
    </rPh>
    <rPh sb="2" eb="3">
      <t>ナド</t>
    </rPh>
    <rPh sb="4" eb="6">
      <t>ガイヨウ</t>
    </rPh>
    <phoneticPr fontId="2"/>
  </si>
  <si>
    <t>木造（軸組構法）</t>
    <rPh sb="3" eb="5">
      <t>ジクグミ</t>
    </rPh>
    <rPh sb="5" eb="7">
      <t>コウホウ</t>
    </rPh>
    <phoneticPr fontId="2"/>
  </si>
  <si>
    <t>木造（枠組構法）</t>
    <rPh sb="3" eb="5">
      <t>ワクグ</t>
    </rPh>
    <rPh sb="5" eb="7">
      <t>コウホウ</t>
    </rPh>
    <phoneticPr fontId="2"/>
  </si>
  <si>
    <t>外皮の概要</t>
    <rPh sb="0" eb="2">
      <t>ガイヒ</t>
    </rPh>
    <rPh sb="3" eb="5">
      <t>ガイヨウ</t>
    </rPh>
    <phoneticPr fontId="2"/>
  </si>
  <si>
    <t>評価手法等</t>
    <rPh sb="0" eb="2">
      <t>ヒョウカ</t>
    </rPh>
    <rPh sb="2" eb="4">
      <t>シュホウ</t>
    </rPh>
    <rPh sb="4" eb="5">
      <t>ナド</t>
    </rPh>
    <phoneticPr fontId="2"/>
  </si>
  <si>
    <t>計算対象外</t>
    <rPh sb="0" eb="2">
      <t>ケイサン</t>
    </rPh>
    <rPh sb="2" eb="4">
      <t>タイショウ</t>
    </rPh>
    <rPh sb="4" eb="5">
      <t>ガイ</t>
    </rPh>
    <phoneticPr fontId="2"/>
  </si>
  <si>
    <t>計算対象</t>
    <rPh sb="0" eb="2">
      <t>ケイサン</t>
    </rPh>
    <rPh sb="2" eb="4">
      <t>タイショウ</t>
    </rPh>
    <phoneticPr fontId="2"/>
  </si>
  <si>
    <t>換気設備</t>
    <rPh sb="2" eb="4">
      <t>セツビ</t>
    </rPh>
    <phoneticPr fontId="2"/>
  </si>
  <si>
    <t>給湯設備</t>
    <rPh sb="2" eb="4">
      <t>セツビ</t>
    </rPh>
    <phoneticPr fontId="2"/>
  </si>
  <si>
    <t>共用部
※共同住宅で共用部が存する場合のみ選択</t>
    <phoneticPr fontId="2"/>
  </si>
  <si>
    <t>設備の概要</t>
    <rPh sb="0" eb="2">
      <t>セツビ</t>
    </rPh>
    <rPh sb="3" eb="5">
      <t>ガイヨウ</t>
    </rPh>
    <phoneticPr fontId="2"/>
  </si>
  <si>
    <t>空気調和設備</t>
    <rPh sb="0" eb="6">
      <t>クウキチョウワセツビ</t>
    </rPh>
    <phoneticPr fontId="2"/>
  </si>
  <si>
    <t>空気調和設備以外の機械換気設備</t>
    <rPh sb="0" eb="4">
      <t>クウキチョウワ</t>
    </rPh>
    <rPh sb="4" eb="6">
      <t>セツビ</t>
    </rPh>
    <rPh sb="6" eb="8">
      <t>イガイ</t>
    </rPh>
    <rPh sb="9" eb="11">
      <t>キカイ</t>
    </rPh>
    <rPh sb="11" eb="13">
      <t>カンキ</t>
    </rPh>
    <rPh sb="13" eb="15">
      <t>セツビ</t>
    </rPh>
    <phoneticPr fontId="2"/>
  </si>
  <si>
    <t>空気調和設備以外のエネルギー消費性能の確保に資する建築設備</t>
    <rPh sb="0" eb="2">
      <t>クウキ</t>
    </rPh>
    <rPh sb="2" eb="4">
      <t>チョウワ</t>
    </rPh>
    <rPh sb="4" eb="6">
      <t>セツビ</t>
    </rPh>
    <rPh sb="6" eb="8">
      <t>イガイ</t>
    </rPh>
    <rPh sb="19" eb="21">
      <t>カクホ</t>
    </rPh>
    <rPh sb="22" eb="23">
      <t>シ</t>
    </rPh>
    <rPh sb="25" eb="27">
      <t>ケンチク</t>
    </rPh>
    <rPh sb="27" eb="29">
      <t>セツビ</t>
    </rPh>
    <phoneticPr fontId="2"/>
  </si>
  <si>
    <t>床面積</t>
    <rPh sb="0" eb="3">
      <t>ユカメンセキ</t>
    </rPh>
    <phoneticPr fontId="2"/>
  </si>
  <si>
    <t>床面積算定表</t>
    <rPh sb="0" eb="3">
      <t>ユカメンセキ</t>
    </rPh>
    <rPh sb="3" eb="5">
      <t>サンテイ</t>
    </rPh>
    <rPh sb="5" eb="6">
      <t>ヒョウ</t>
    </rPh>
    <phoneticPr fontId="2"/>
  </si>
  <si>
    <t>案内図</t>
    <rPh sb="0" eb="3">
      <t>アンナイズ</t>
    </rPh>
    <phoneticPr fontId="2"/>
  </si>
  <si>
    <t>設計内容説明欄</t>
    <rPh sb="0" eb="2">
      <t>セッケイ</t>
    </rPh>
    <rPh sb="2" eb="4">
      <t>ナイヨウ</t>
    </rPh>
    <rPh sb="4" eb="6">
      <t>セツメイ</t>
    </rPh>
    <rPh sb="6" eb="7">
      <t>ラン</t>
    </rPh>
    <phoneticPr fontId="2"/>
  </si>
  <si>
    <t>住戸タイプ</t>
    <rPh sb="0" eb="2">
      <t>ジュウコ</t>
    </rPh>
    <phoneticPr fontId="2"/>
  </si>
  <si>
    <t>住戸数</t>
    <rPh sb="0" eb="2">
      <t>ジュウコ</t>
    </rPh>
    <rPh sb="2" eb="3">
      <t>スウ</t>
    </rPh>
    <phoneticPr fontId="2"/>
  </si>
  <si>
    <t>住戸数の合計</t>
    <rPh sb="0" eb="2">
      <t>ジュウコ</t>
    </rPh>
    <rPh sb="2" eb="3">
      <t>スウ</t>
    </rPh>
    <rPh sb="4" eb="6">
      <t>ゴウケイ</t>
    </rPh>
    <phoneticPr fontId="2"/>
  </si>
  <si>
    <t>【１．住戸の番号】</t>
    <phoneticPr fontId="2"/>
  </si>
  <si>
    <t>【２．住戸の存する階】</t>
    <phoneticPr fontId="2"/>
  </si>
  <si>
    <t>【３．専用部分の床面積】</t>
    <phoneticPr fontId="2"/>
  </si>
  <si>
    <t>（一次エネルギー消費量に関する事項）</t>
    <phoneticPr fontId="2"/>
  </si>
  <si>
    <t>【４.住戸のエネルギー消費性能】</t>
    <rPh sb="3" eb="5">
      <t>ジュウコ</t>
    </rPh>
    <rPh sb="11" eb="15">
      <t>ショウヒセイノウ</t>
    </rPh>
    <phoneticPr fontId="2"/>
  </si>
  <si>
    <t xml:space="preserve"> 大臣認定方法
（評価方法の名称）</t>
    <phoneticPr fontId="2"/>
  </si>
  <si>
    <t xml:space="preserve"> ηAC値　設計値</t>
    <phoneticPr fontId="2"/>
  </si>
  <si>
    <t xml:space="preserve"> ηAC値　基準値</t>
    <phoneticPr fontId="2"/>
  </si>
  <si>
    <r>
      <t>判定＿</t>
    </r>
    <r>
      <rPr>
        <sz val="9"/>
        <rFont val="Calibri"/>
        <family val="3"/>
        <charset val="161"/>
      </rPr>
      <t>η</t>
    </r>
    <r>
      <rPr>
        <sz val="9"/>
        <rFont val="HGSｺﾞｼｯｸM"/>
        <family val="3"/>
        <charset val="128"/>
      </rPr>
      <t>AC値</t>
    </r>
    <phoneticPr fontId="2"/>
  </si>
  <si>
    <t>判定 ＿UA値</t>
    <phoneticPr fontId="2"/>
  </si>
  <si>
    <t xml:space="preserve"> UA値　設計値 [ｗ/㎡･K]</t>
    <phoneticPr fontId="2"/>
  </si>
  <si>
    <t xml:space="preserve"> UA値　基準値 [ｗ/㎡･K]</t>
    <phoneticPr fontId="2"/>
  </si>
  <si>
    <t>国土交通大臣が認める方法
及びその結果</t>
    <phoneticPr fontId="2"/>
  </si>
  <si>
    <t>ＢＥＩ</t>
    <phoneticPr fontId="2"/>
  </si>
  <si>
    <t>その他の設備 [MJ]</t>
    <rPh sb="2" eb="3">
      <t>ホカ</t>
    </rPh>
    <rPh sb="4" eb="6">
      <t>セツビ</t>
    </rPh>
    <phoneticPr fontId="2"/>
  </si>
  <si>
    <r>
      <t>設計一次エネルギー消費量
（</t>
    </r>
    <r>
      <rPr>
        <u/>
        <sz val="9"/>
        <rFont val="HGSｺﾞｼｯｸM"/>
        <family val="3"/>
        <charset val="128"/>
      </rPr>
      <t>その他含み</t>
    </r>
    <r>
      <rPr>
        <sz val="9"/>
        <rFont val="HGSｺﾞｼｯｸM"/>
        <family val="3"/>
        <charset val="128"/>
      </rPr>
      <t>） [MJ/年]</t>
    </r>
    <rPh sb="0" eb="2">
      <t>セッケイ</t>
    </rPh>
    <rPh sb="16" eb="17">
      <t>ホカ</t>
    </rPh>
    <rPh sb="17" eb="18">
      <t>フク</t>
    </rPh>
    <phoneticPr fontId="2"/>
  </si>
  <si>
    <t>ＢＥＩ</t>
    <phoneticPr fontId="2"/>
  </si>
  <si>
    <t>（外壁、窓等を通しての熱の損失の防止に関する事項）</t>
    <phoneticPr fontId="2"/>
  </si>
  <si>
    <r>
      <rPr>
        <b/>
        <sz val="9"/>
        <rFont val="HGSｺﾞｼｯｸM"/>
        <family val="3"/>
        <charset val="128"/>
      </rPr>
      <t xml:space="preserve">性能基準
</t>
    </r>
    <r>
      <rPr>
        <sz val="8"/>
        <rFont val="HGSｺﾞｼｯｸM"/>
        <family val="3"/>
        <charset val="128"/>
      </rPr>
      <t>（基準省令第1条第1項第2号ロ(1))</t>
    </r>
    <rPh sb="0" eb="2">
      <t>セイノウ</t>
    </rPh>
    <rPh sb="2" eb="4">
      <t>キジュン</t>
    </rPh>
    <rPh sb="6" eb="8">
      <t>キジュン</t>
    </rPh>
    <rPh sb="8" eb="10">
      <t>ショウレイ</t>
    </rPh>
    <rPh sb="10" eb="11">
      <t>ダイ</t>
    </rPh>
    <rPh sb="12" eb="13">
      <t>ジョウ</t>
    </rPh>
    <rPh sb="13" eb="14">
      <t>ダイ</t>
    </rPh>
    <rPh sb="15" eb="16">
      <t>コウ</t>
    </rPh>
    <rPh sb="16" eb="17">
      <t>ダイ</t>
    </rPh>
    <rPh sb="18" eb="19">
      <t>ゴウ</t>
    </rPh>
    <phoneticPr fontId="2"/>
  </si>
  <si>
    <t>自動計算による場合</t>
    <rPh sb="0" eb="2">
      <t>ジドウ</t>
    </rPh>
    <rPh sb="2" eb="4">
      <t>ケイサン</t>
    </rPh>
    <rPh sb="7" eb="9">
      <t>バアイ</t>
    </rPh>
    <phoneticPr fontId="2"/>
  </si>
  <si>
    <t>計算書から転記する場合</t>
    <rPh sb="0" eb="2">
      <t>ケイサン</t>
    </rPh>
    <rPh sb="2" eb="3">
      <t>ショ</t>
    </rPh>
    <rPh sb="5" eb="7">
      <t>テンキ</t>
    </rPh>
    <rPh sb="9" eb="11">
      <t>バアイ</t>
    </rPh>
    <phoneticPr fontId="2"/>
  </si>
  <si>
    <t>共同住宅等の計算結果集計プログラムから転記する</t>
    <rPh sb="19" eb="21">
      <t>テンキ</t>
    </rPh>
    <phoneticPr fontId="2"/>
  </si>
  <si>
    <t>設計一次エネルギー消費量 （その他除く）[GJ/年]</t>
    <rPh sb="0" eb="2">
      <t>セッケイ</t>
    </rPh>
    <phoneticPr fontId="2"/>
  </si>
  <si>
    <t>基準一次エネルギー消費量（その他除く） [GJ/年]</t>
    <phoneticPr fontId="2"/>
  </si>
  <si>
    <t>判定</t>
    <rPh sb="0" eb="2">
      <t>ハンテイ</t>
    </rPh>
    <phoneticPr fontId="2"/>
  </si>
  <si>
    <r>
      <t>基準一次エネルギー消費量
（</t>
    </r>
    <r>
      <rPr>
        <b/>
        <u/>
        <sz val="9"/>
        <rFont val="HGSｺﾞｼｯｸM"/>
        <family val="3"/>
        <charset val="128"/>
      </rPr>
      <t>その他含み</t>
    </r>
    <r>
      <rPr>
        <sz val="9"/>
        <rFont val="HGSｺﾞｼｯｸM"/>
        <family val="3"/>
        <charset val="128"/>
      </rPr>
      <t>） [MJ/年]</t>
    </r>
    <rPh sb="0" eb="2">
      <t>キジュン</t>
    </rPh>
    <rPh sb="17" eb="18">
      <t>フク</t>
    </rPh>
    <phoneticPr fontId="2"/>
  </si>
  <si>
    <t>×住戸数</t>
    <rPh sb="1" eb="3">
      <t>ジュウコ</t>
    </rPh>
    <rPh sb="3" eb="4">
      <t>スウ</t>
    </rPh>
    <phoneticPr fontId="2"/>
  </si>
  <si>
    <r>
      <rPr>
        <b/>
        <sz val="9"/>
        <rFont val="HGSｺﾞｼｯｸM"/>
        <family val="3"/>
        <charset val="128"/>
      </rPr>
      <t xml:space="preserve">性能基準
</t>
    </r>
    <r>
      <rPr>
        <sz val="7"/>
        <rFont val="HGSｺﾞｼｯｸM"/>
        <family val="3"/>
        <charset val="128"/>
      </rPr>
      <t>（基準省令第1条第1項第2号イ(1))</t>
    </r>
    <rPh sb="0" eb="2">
      <t>セイノウ</t>
    </rPh>
    <rPh sb="2" eb="4">
      <t>キジュン</t>
    </rPh>
    <rPh sb="6" eb="8">
      <t>キジュン</t>
    </rPh>
    <rPh sb="8" eb="10">
      <t>ショウレイ</t>
    </rPh>
    <rPh sb="10" eb="11">
      <t>ダイ</t>
    </rPh>
    <rPh sb="12" eb="13">
      <t>ジョウ</t>
    </rPh>
    <rPh sb="13" eb="14">
      <t>ダイ</t>
    </rPh>
    <rPh sb="15" eb="16">
      <t>コウ</t>
    </rPh>
    <rPh sb="16" eb="17">
      <t>ダイ</t>
    </rPh>
    <rPh sb="18" eb="19">
      <t>ゴウ</t>
    </rPh>
    <phoneticPr fontId="2"/>
  </si>
  <si>
    <r>
      <rPr>
        <b/>
        <sz val="9"/>
        <rFont val="HGSｺﾞｼｯｸM"/>
        <family val="3"/>
        <charset val="128"/>
      </rPr>
      <t>仕様基準</t>
    </r>
    <r>
      <rPr>
        <sz val="9"/>
        <rFont val="HGSｺﾞｼｯｸM"/>
        <family val="3"/>
        <charset val="128"/>
      </rPr>
      <t xml:space="preserve">
</t>
    </r>
    <r>
      <rPr>
        <sz val="7"/>
        <rFont val="HGSｺﾞｼｯｸM"/>
        <family val="3"/>
        <charset val="128"/>
      </rPr>
      <t>（基準省令第1条第1項第2号イ(2))</t>
    </r>
    <rPh sb="0" eb="4">
      <t>シヨウキジュン</t>
    </rPh>
    <phoneticPr fontId="2"/>
  </si>
  <si>
    <r>
      <rPr>
        <b/>
        <sz val="9"/>
        <rFont val="HGSｺﾞｼｯｸM"/>
        <family val="3"/>
        <charset val="128"/>
      </rPr>
      <t>誘導仕様基準</t>
    </r>
    <r>
      <rPr>
        <sz val="9"/>
        <rFont val="HGSｺﾞｼｯｸM"/>
        <family val="3"/>
        <charset val="128"/>
      </rPr>
      <t xml:space="preserve">
</t>
    </r>
    <r>
      <rPr>
        <sz val="7"/>
        <rFont val="HGSｺﾞｼｯｸM"/>
        <family val="3"/>
        <charset val="128"/>
      </rPr>
      <t>（基準省令第1条第1項第2号イ(2))</t>
    </r>
    <rPh sb="0" eb="4">
      <t>ユウドウシヨウ</t>
    </rPh>
    <rPh sb="4" eb="6">
      <t>キジュン</t>
    </rPh>
    <phoneticPr fontId="2"/>
  </si>
  <si>
    <r>
      <rPr>
        <b/>
        <sz val="9"/>
        <rFont val="HGSｺﾞｼｯｸM"/>
        <family val="3"/>
        <charset val="128"/>
      </rPr>
      <t>仕様基準</t>
    </r>
    <r>
      <rPr>
        <sz val="9"/>
        <rFont val="HGSｺﾞｼｯｸM"/>
        <family val="3"/>
        <charset val="128"/>
      </rPr>
      <t xml:space="preserve">
</t>
    </r>
    <r>
      <rPr>
        <sz val="8"/>
        <rFont val="HGSｺﾞｼｯｸM"/>
        <family val="3"/>
        <charset val="128"/>
      </rPr>
      <t>（基準省令第1条第1項第2号ロ(2))</t>
    </r>
    <rPh sb="0" eb="4">
      <t>シヨウキジュン</t>
    </rPh>
    <phoneticPr fontId="2"/>
  </si>
  <si>
    <r>
      <rPr>
        <b/>
        <sz val="9"/>
        <rFont val="HGSｺﾞｼｯｸM"/>
        <family val="3"/>
        <charset val="128"/>
      </rPr>
      <t>誘導仕様基準</t>
    </r>
    <r>
      <rPr>
        <sz val="9"/>
        <rFont val="HGSｺﾞｼｯｸM"/>
        <family val="3"/>
        <charset val="128"/>
      </rPr>
      <t xml:space="preserve">
</t>
    </r>
    <r>
      <rPr>
        <sz val="8"/>
        <rFont val="HGSｺﾞｼｯｸM"/>
        <family val="3"/>
        <charset val="128"/>
      </rPr>
      <t>（基準省令第1条第1項第2号ロ(2))</t>
    </r>
    <rPh sb="0" eb="4">
      <t>ユウドウシヨウ</t>
    </rPh>
    <rPh sb="4" eb="6">
      <t>キジュン</t>
    </rPh>
    <phoneticPr fontId="2"/>
  </si>
  <si>
    <r>
      <t>基準一次エネルギー消費量
（</t>
    </r>
    <r>
      <rPr>
        <u/>
        <sz val="9"/>
        <rFont val="HGSｺﾞｼｯｸM"/>
        <family val="3"/>
        <charset val="128"/>
      </rPr>
      <t>その他含み</t>
    </r>
    <r>
      <rPr>
        <sz val="9"/>
        <rFont val="HGSｺﾞｼｯｸM"/>
        <family val="3"/>
        <charset val="128"/>
      </rPr>
      <t>） [MJ/年]</t>
    </r>
    <rPh sb="0" eb="2">
      <t>キジュン</t>
    </rPh>
    <rPh sb="17" eb="18">
      <t>フク</t>
    </rPh>
    <phoneticPr fontId="2"/>
  </si>
  <si>
    <t>　※自動計算による結果を用いる場合は、タイプごとの住戸数を必ず入力してください。</t>
    <rPh sb="2" eb="4">
      <t>ジドウ</t>
    </rPh>
    <rPh sb="4" eb="6">
      <t>ケイサン</t>
    </rPh>
    <rPh sb="9" eb="11">
      <t>ケッカ</t>
    </rPh>
    <rPh sb="12" eb="13">
      <t>モチ</t>
    </rPh>
    <rPh sb="15" eb="17">
      <t>バアイ</t>
    </rPh>
    <rPh sb="25" eb="28">
      <t>ジュウコスウ</t>
    </rPh>
    <rPh sb="29" eb="30">
      <t>カナラ</t>
    </rPh>
    <rPh sb="31" eb="33">
      <t>ニュウリョク</t>
    </rPh>
    <phoneticPr fontId="2"/>
  </si>
  <si>
    <t>一次エネルギー消費量性能基準（計算）</t>
    <phoneticPr fontId="2"/>
  </si>
  <si>
    <t>その他（共同住宅等の場合）</t>
    <rPh sb="2" eb="3">
      <t>ホカ</t>
    </rPh>
    <rPh sb="4" eb="6">
      <t>キョウドウ</t>
    </rPh>
    <rPh sb="6" eb="8">
      <t>ジュウタク</t>
    </rPh>
    <rPh sb="8" eb="9">
      <t>ナド</t>
    </rPh>
    <rPh sb="10" eb="12">
      <t>バアイ</t>
    </rPh>
    <phoneticPr fontId="2"/>
  </si>
  <si>
    <t>共同住宅等の計算結果集計プログラム計算結果による</t>
    <rPh sb="17" eb="19">
      <t>ケイサン</t>
    </rPh>
    <rPh sb="19" eb="21">
      <t>ケッカ</t>
    </rPh>
    <phoneticPr fontId="2"/>
  </si>
  <si>
    <t>設計内容説明書(別紙)による</t>
    <phoneticPr fontId="2"/>
  </si>
  <si>
    <t>その他の場合（</t>
    <rPh sb="2" eb="3">
      <t>ホカ</t>
    </rPh>
    <rPh sb="4" eb="6">
      <t>バアイ</t>
    </rPh>
    <phoneticPr fontId="2"/>
  </si>
  <si>
    <t>共同集計表</t>
    <rPh sb="0" eb="5">
      <t>キョウドウシュウケイヒョウ</t>
    </rPh>
    <phoneticPr fontId="2"/>
  </si>
  <si>
    <t>■</t>
  </si>
  <si>
    <t>仕様書</t>
  </si>
  <si>
    <t>仕様書</t>
    <phoneticPr fontId="2"/>
  </si>
  <si>
    <t>仕様書</t>
    <rPh sb="0" eb="2">
      <t>シヨウ</t>
    </rPh>
    <rPh sb="2" eb="3">
      <t>ショ</t>
    </rPh>
    <phoneticPr fontId="2"/>
  </si>
  <si>
    <t>仕様書</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</si>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</sst>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0_ "/>
  </numFmts>
  <fonts count="29">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u/>
      <sz val="10"/>
      <color indexed="12"/>
      <name val="ＭＳ Ｐゴシック"/>
      <family val="3"/>
      <charset val="128"/>
    </font>
    <font>
      <sz val="10"/>
      <name val="Meiryo UI"/>
      <family val="3"/>
      <charset val="128"/>
    </font>
    <font>
      <sz val="8"/>
      <name val="Meiryo UI"/>
      <family val="3"/>
      <charset val="128"/>
    </font>
    <font>
      <sz val="9"/>
      <name val="Meiryo UI"/>
      <family val="3"/>
      <charset val="128"/>
    </font>
    <font>
      <sz val="11"/>
      <name val="Meiryo UI"/>
      <family val="3"/>
      <charset val="128"/>
    </font>
    <font>
      <b/>
      <sz val="9"/>
      <name val="Meiryo UI"/>
      <family val="3"/>
      <charset val="128"/>
    </font>
    <font>
      <sz val="10.5"/>
      <color rgb="FF203864"/>
      <name val="ＭＳ ゴシック"/>
      <family val="3"/>
      <charset val="128"/>
    </font>
    <font>
      <sz val="16"/>
      <name val="Meiryo UI"/>
      <family val="3"/>
      <charset val="128"/>
    </font>
    <font>
      <sz val="14"/>
      <name val="Meiryo UI"/>
      <family val="3"/>
      <charset val="128"/>
    </font>
    <font>
      <sz val="9"/>
      <name val="HGSｺﾞｼｯｸM"/>
      <family val="3"/>
      <charset val="128"/>
    </font>
    <font>
      <sz val="11"/>
      <name val="HGSｺﾞｼｯｸM"/>
      <family val="3"/>
      <charset val="128"/>
    </font>
    <font>
      <sz val="8"/>
      <name val="HGSｺﾞｼｯｸM"/>
      <family val="3"/>
      <charset val="128"/>
    </font>
    <font>
      <sz val="12"/>
      <name val="HGSｺﾞｼｯｸM"/>
      <family val="3"/>
      <charset val="128"/>
    </font>
    <font>
      <b/>
      <sz val="9"/>
      <name val="HGSｺﾞｼｯｸM"/>
      <family val="3"/>
      <charset val="128"/>
    </font>
    <font>
      <b/>
      <sz val="10"/>
      <name val="HGSｺﾞｼｯｸM"/>
      <family val="3"/>
      <charset val="128"/>
    </font>
    <font>
      <sz val="10"/>
      <name val="HGSｺﾞｼｯｸM"/>
      <family val="3"/>
      <charset val="128"/>
    </font>
    <font>
      <u/>
      <sz val="9"/>
      <name val="HGSｺﾞｼｯｸM"/>
      <family val="3"/>
      <charset val="128"/>
    </font>
    <font>
      <sz val="10"/>
      <color theme="1"/>
      <name val="ＭＳ 明朝"/>
      <family val="1"/>
      <charset val="128"/>
    </font>
    <font>
      <sz val="9"/>
      <color indexed="81"/>
      <name val="メイリオ"/>
      <family val="3"/>
      <charset val="128"/>
    </font>
    <font>
      <sz val="10"/>
      <name val="HGｺﾞｼｯｸM"/>
      <family val="3"/>
      <charset val="128"/>
    </font>
    <font>
      <sz val="9"/>
      <name val="Calibri"/>
      <family val="3"/>
      <charset val="161"/>
    </font>
    <font>
      <b/>
      <u/>
      <sz val="9"/>
      <name val="HGSｺﾞｼｯｸM"/>
      <family val="3"/>
      <charset val="128"/>
    </font>
    <font>
      <b/>
      <u/>
      <sz val="9"/>
      <color indexed="81"/>
      <name val="メイリオ"/>
      <family val="3"/>
      <charset val="128"/>
    </font>
    <font>
      <sz val="7"/>
      <name val="HGSｺﾞｼｯｸM"/>
      <family val="3"/>
      <charset val="128"/>
    </font>
    <font>
      <sz val="9"/>
      <color indexed="10"/>
      <name val="メイリオ"/>
      <family val="3"/>
      <charset val="128"/>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13"/>
        <bgColor indexed="64"/>
      </patternFill>
    </fill>
    <fill>
      <patternFill patternType="solid">
        <fgColor rgb="FFCCFFFF"/>
        <bgColor indexed="64"/>
      </patternFill>
    </fill>
    <fill>
      <patternFill patternType="solid">
        <fgColor rgb="FFFFFF00"/>
        <bgColor indexed="64"/>
      </patternFill>
    </fill>
    <fill>
      <patternFill patternType="solid">
        <fgColor theme="6" tint="0.79998168889431442"/>
        <bgColor indexed="64"/>
      </patternFill>
    </fill>
    <fill>
      <patternFill patternType="solid">
        <fgColor rgb="FFCCFF66"/>
        <bgColor indexed="64"/>
      </patternFill>
    </fill>
    <fill>
      <patternFill patternType="solid">
        <fgColor rgb="FFFFFF99"/>
        <bgColor indexed="64"/>
      </patternFill>
    </fill>
    <fill>
      <patternFill patternType="solid">
        <fgColor theme="8" tint="0.79998168889431442"/>
        <bgColor indexed="64"/>
      </patternFill>
    </fill>
    <fill>
      <patternFill patternType="solid">
        <fgColor rgb="FFFFFFFF"/>
        <bgColor indexed="64"/>
      </patternFill>
    </fill>
  </fills>
  <borders count="96">
    <border>
      <left/>
      <right/>
      <top/>
      <bottom/>
      <diagonal/>
    </border>
    <border>
      <left/>
      <right/>
      <top style="medium">
        <color indexed="64"/>
      </top>
      <bottom/>
      <diagonal/>
    </border>
    <border>
      <left/>
      <right/>
      <top/>
      <bottom style="hair">
        <color indexed="64"/>
      </bottom>
      <diagonal/>
    </border>
    <border>
      <left style="hair">
        <color indexed="64"/>
      </left>
      <right/>
      <top/>
      <bottom style="hair">
        <color indexed="64"/>
      </bottom>
      <diagonal/>
    </border>
    <border>
      <left/>
      <right/>
      <top/>
      <bottom style="medium">
        <color indexed="64"/>
      </bottom>
      <diagonal/>
    </border>
    <border>
      <left style="hair">
        <color indexed="64"/>
      </left>
      <right/>
      <top/>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hair">
        <color indexed="64"/>
      </left>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diagonal/>
    </border>
    <border>
      <left/>
      <right style="hair">
        <color indexed="64"/>
      </right>
      <top/>
      <bottom style="medium">
        <color indexed="64"/>
      </bottom>
      <diagonal/>
    </border>
    <border>
      <left style="hair">
        <color indexed="64"/>
      </left>
      <right/>
      <top/>
      <bottom style="thin">
        <color indexed="64"/>
      </bottom>
      <diagonal/>
    </border>
    <border>
      <left/>
      <right/>
      <top style="hair">
        <color indexed="64"/>
      </top>
      <bottom/>
      <diagonal/>
    </border>
    <border>
      <left/>
      <right style="hair">
        <color indexed="64"/>
      </right>
      <top/>
      <bottom style="hair">
        <color indexed="64"/>
      </bottom>
      <diagonal/>
    </border>
    <border>
      <left style="hair">
        <color indexed="64"/>
      </left>
      <right/>
      <top style="medium">
        <color indexed="64"/>
      </top>
      <bottom/>
      <diagonal/>
    </border>
    <border>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medium">
        <color indexed="64"/>
      </bottom>
      <diagonal/>
    </border>
    <border>
      <left/>
      <right style="hair">
        <color indexed="64"/>
      </right>
      <top style="medium">
        <color indexed="64"/>
      </top>
      <bottom/>
      <diagonal/>
    </border>
    <border>
      <left/>
      <right style="hair">
        <color indexed="64"/>
      </right>
      <top/>
      <bottom style="thin">
        <color indexed="64"/>
      </bottom>
      <diagonal/>
    </border>
    <border>
      <left/>
      <right/>
      <top style="hair">
        <color indexed="64"/>
      </top>
      <bottom style="thin">
        <color indexed="64"/>
      </bottom>
      <diagonal/>
    </border>
    <border>
      <left style="medium">
        <color indexed="64"/>
      </left>
      <right/>
      <top/>
      <bottom/>
      <diagonal/>
    </border>
    <border>
      <left/>
      <right style="hair">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hair">
        <color indexed="64"/>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medium">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bottom style="thin">
        <color indexed="64"/>
      </bottom>
      <diagonal/>
    </border>
    <border>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hair">
        <color indexed="64"/>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hair">
        <color indexed="64"/>
      </top>
      <bottom/>
      <diagonal/>
    </border>
    <border>
      <left style="medium">
        <color theme="9" tint="-0.24994659260841701"/>
      </left>
      <right style="medium">
        <color theme="9" tint="-0.24994659260841701"/>
      </right>
      <top style="medium">
        <color theme="9" tint="-0.24994659260841701"/>
      </top>
      <bottom style="medium">
        <color theme="9" tint="-0.24994659260841701"/>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hair">
        <color indexed="64"/>
      </top>
      <bottom style="thin">
        <color indexed="64"/>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s>
  <cellStyleXfs count="5">
    <xf numFmtId="0" fontId="0" fillId="0" borderId="0">
      <alignment vertical="center"/>
    </xf>
    <xf numFmtId="0" fontId="3" fillId="0" borderId="0">
      <alignment vertical="center"/>
    </xf>
    <xf numFmtId="0" fontId="1" fillId="0" borderId="0">
      <alignment vertical="center"/>
    </xf>
    <xf numFmtId="0" fontId="3" fillId="0" borderId="0">
      <alignment vertical="center"/>
    </xf>
    <xf numFmtId="0" fontId="1" fillId="0" borderId="0">
      <alignment vertical="center"/>
    </xf>
  </cellStyleXfs>
  <cellXfs count="419">
    <xf numFmtId="0" fontId="0" fillId="0" borderId="0" xfId="0">
      <alignment vertical="center"/>
    </xf>
    <xf numFmtId="0" fontId="6" fillId="0" borderId="41" xfId="3" applyFont="1" applyBorder="1">
      <alignment vertical="center"/>
    </xf>
    <xf numFmtId="0" fontId="6" fillId="0" borderId="41" xfId="4" applyFont="1" applyBorder="1">
      <alignment vertical="center"/>
    </xf>
    <xf numFmtId="0" fontId="8" fillId="0" borderId="0" xfId="0" applyFont="1">
      <alignment vertical="center"/>
    </xf>
    <xf numFmtId="0" fontId="6" fillId="0" borderId="0" xfId="0" applyFont="1">
      <alignment vertical="center"/>
    </xf>
    <xf numFmtId="0" fontId="7" fillId="2" borderId="36" xfId="0" applyFont="1" applyFill="1" applyBorder="1">
      <alignment vertical="center"/>
    </xf>
    <xf numFmtId="0" fontId="7" fillId="0" borderId="36"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9" fillId="2" borderId="36" xfId="0" applyFont="1" applyFill="1" applyBorder="1">
      <alignment vertical="center"/>
    </xf>
    <xf numFmtId="0" fontId="7" fillId="0" borderId="0" xfId="0" applyFont="1" applyAlignment="1">
      <alignment horizontal="center" vertical="center"/>
    </xf>
    <xf numFmtId="0" fontId="7" fillId="0" borderId="6" xfId="0" applyFont="1" applyBorder="1" applyAlignment="1">
      <alignment horizontal="center" vertical="center"/>
    </xf>
    <xf numFmtId="0" fontId="7" fillId="0" borderId="14" xfId="0" applyFont="1" applyBorder="1">
      <alignment vertical="center"/>
    </xf>
    <xf numFmtId="176" fontId="7" fillId="0" borderId="0" xfId="0" applyNumberFormat="1" applyFont="1" applyAlignment="1">
      <alignment horizontal="center" vertical="center"/>
    </xf>
    <xf numFmtId="176" fontId="7" fillId="0" borderId="6" xfId="0" applyNumberFormat="1" applyFont="1" applyBorder="1" applyAlignment="1">
      <alignment horizontal="center" vertical="center"/>
    </xf>
    <xf numFmtId="0" fontId="7" fillId="0" borderId="20" xfId="0" applyFont="1" applyBorder="1">
      <alignment vertical="center"/>
    </xf>
    <xf numFmtId="177" fontId="7" fillId="0" borderId="9" xfId="0" applyNumberFormat="1" applyFont="1" applyBorder="1" applyAlignment="1">
      <alignment horizontal="center" vertical="center"/>
    </xf>
    <xf numFmtId="177" fontId="7" fillId="0" borderId="10" xfId="0" applyNumberFormat="1" applyFont="1" applyBorder="1" applyAlignment="1">
      <alignment horizontal="center" vertical="center"/>
    </xf>
    <xf numFmtId="0" fontId="7" fillId="4" borderId="18" xfId="0" applyFont="1" applyFill="1" applyBorder="1">
      <alignment vertical="center"/>
    </xf>
    <xf numFmtId="0" fontId="7" fillId="4" borderId="20" xfId="0" applyFont="1" applyFill="1" applyBorder="1">
      <alignment vertical="center"/>
    </xf>
    <xf numFmtId="0" fontId="7" fillId="4" borderId="14" xfId="0" applyFont="1" applyFill="1" applyBorder="1">
      <alignment vertical="center"/>
    </xf>
    <xf numFmtId="0" fontId="7" fillId="6" borderId="12" xfId="0" applyFont="1" applyFill="1" applyBorder="1">
      <alignment vertical="center"/>
    </xf>
    <xf numFmtId="0" fontId="7" fillId="0" borderId="14" xfId="0" applyFont="1" applyBorder="1" applyAlignment="1">
      <alignment horizontal="center" vertical="center"/>
    </xf>
    <xf numFmtId="176" fontId="7" fillId="0" borderId="14" xfId="0" applyNumberFormat="1" applyFont="1" applyBorder="1" applyAlignment="1">
      <alignment horizontal="center" vertical="center"/>
    </xf>
    <xf numFmtId="177" fontId="7" fillId="0" borderId="20" xfId="0" applyNumberFormat="1" applyFont="1" applyBorder="1" applyAlignment="1">
      <alignment horizontal="center" vertical="center"/>
    </xf>
    <xf numFmtId="0" fontId="7" fillId="2" borderId="18" xfId="0" applyFont="1" applyFill="1" applyBorder="1">
      <alignment vertical="center"/>
    </xf>
    <xf numFmtId="0" fontId="7" fillId="2" borderId="11" xfId="0" applyFont="1" applyFill="1" applyBorder="1">
      <alignment vertical="center"/>
    </xf>
    <xf numFmtId="0" fontId="7" fillId="2" borderId="12" xfId="0" applyFont="1" applyFill="1" applyBorder="1">
      <alignment vertical="center"/>
    </xf>
    <xf numFmtId="0" fontId="7" fillId="6" borderId="50" xfId="0" applyFont="1" applyFill="1" applyBorder="1">
      <alignment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6" borderId="20" xfId="0" applyFont="1" applyFill="1" applyBorder="1">
      <alignment vertical="center"/>
    </xf>
    <xf numFmtId="0" fontId="8" fillId="0" borderId="0" xfId="0" applyFont="1" applyAlignment="1">
      <alignment vertical="center" wrapText="1"/>
    </xf>
    <xf numFmtId="0" fontId="8" fillId="0" borderId="6" xfId="0" applyFont="1" applyBorder="1">
      <alignment vertical="center"/>
    </xf>
    <xf numFmtId="0" fontId="8" fillId="0" borderId="6" xfId="0" applyFont="1" applyBorder="1" applyAlignment="1">
      <alignment vertical="center" wrapText="1"/>
    </xf>
    <xf numFmtId="0" fontId="8" fillId="0" borderId="14" xfId="0" applyFont="1" applyBorder="1" applyAlignment="1">
      <alignment horizontal="center" vertical="center"/>
    </xf>
    <xf numFmtId="0" fontId="8" fillId="0" borderId="51" xfId="0" applyFont="1" applyBorder="1" applyAlignment="1">
      <alignment horizontal="center" vertical="center"/>
    </xf>
    <xf numFmtId="0" fontId="8" fillId="0" borderId="51" xfId="0" applyFont="1" applyBorder="1" applyAlignment="1">
      <alignment horizontal="center" vertical="center" wrapText="1"/>
    </xf>
    <xf numFmtId="0" fontId="5" fillId="0" borderId="0" xfId="1" applyFont="1">
      <alignment vertical="center"/>
    </xf>
    <xf numFmtId="0" fontId="5" fillId="0" borderId="73" xfId="1" applyFont="1" applyBorder="1" applyAlignment="1">
      <alignment horizontal="center" vertical="center" textRotation="90"/>
    </xf>
    <xf numFmtId="0" fontId="5" fillId="0" borderId="0" xfId="1" applyFont="1" applyAlignment="1">
      <alignment horizontal="center" vertical="center" textRotation="90"/>
    </xf>
    <xf numFmtId="0" fontId="5" fillId="0" borderId="43" xfId="1" applyFont="1" applyBorder="1">
      <alignment vertical="center"/>
    </xf>
    <xf numFmtId="0" fontId="6" fillId="0" borderId="41" xfId="1" applyFont="1" applyBorder="1">
      <alignment vertical="center"/>
    </xf>
    <xf numFmtId="0" fontId="6" fillId="0" borderId="50" xfId="1" applyFont="1" applyBorder="1" applyAlignment="1">
      <alignment horizontal="center" vertical="center"/>
    </xf>
    <xf numFmtId="0" fontId="7" fillId="0" borderId="20" xfId="0" applyFont="1" applyBorder="1" applyAlignment="1">
      <alignment horizontal="center" vertical="center"/>
    </xf>
    <xf numFmtId="0" fontId="8" fillId="0" borderId="18" xfId="0" applyFont="1" applyBorder="1" applyAlignment="1">
      <alignment horizontal="center" vertical="center"/>
    </xf>
    <xf numFmtId="14" fontId="8" fillId="0" borderId="50" xfId="0" applyNumberFormat="1" applyFont="1" applyBorder="1" applyAlignment="1">
      <alignment horizontal="center" vertical="center"/>
    </xf>
    <xf numFmtId="0" fontId="8" fillId="0" borderId="12" xfId="0" applyFont="1" applyBorder="1">
      <alignment vertical="center"/>
    </xf>
    <xf numFmtId="14" fontId="8" fillId="0" borderId="51" xfId="0" applyNumberFormat="1" applyFont="1" applyBorder="1" applyAlignment="1">
      <alignment horizontal="center" vertical="center"/>
    </xf>
    <xf numFmtId="0" fontId="6" fillId="0" borderId="51" xfId="0" applyFont="1" applyBorder="1">
      <alignment vertical="center"/>
    </xf>
    <xf numFmtId="0" fontId="6" fillId="0" borderId="47" xfId="0" quotePrefix="1" applyFont="1" applyBorder="1">
      <alignment vertical="center"/>
    </xf>
    <xf numFmtId="14" fontId="7" fillId="0" borderId="51" xfId="0" applyNumberFormat="1" applyFont="1" applyBorder="1" applyAlignment="1">
      <alignment horizontal="center" vertical="center"/>
    </xf>
    <xf numFmtId="0" fontId="7" fillId="8" borderId="36" xfId="0" applyFont="1" applyFill="1" applyBorder="1" applyAlignment="1">
      <alignment horizontal="center" vertical="center"/>
    </xf>
    <xf numFmtId="176" fontId="7" fillId="8" borderId="36" xfId="0" applyNumberFormat="1" applyFont="1" applyFill="1" applyBorder="1" applyAlignment="1">
      <alignment horizontal="center" vertical="center"/>
    </xf>
    <xf numFmtId="176" fontId="7" fillId="8" borderId="43" xfId="0" applyNumberFormat="1" applyFont="1" applyFill="1" applyBorder="1" applyAlignment="1">
      <alignment horizontal="center" vertical="center"/>
    </xf>
    <xf numFmtId="176" fontId="7" fillId="8" borderId="44" xfId="0" applyNumberFormat="1" applyFont="1" applyFill="1" applyBorder="1" applyAlignment="1">
      <alignment horizontal="center" vertical="center"/>
    </xf>
    <xf numFmtId="0" fontId="9" fillId="8" borderId="36" xfId="0" applyFont="1" applyFill="1" applyBorder="1">
      <alignment vertical="center"/>
    </xf>
    <xf numFmtId="0" fontId="8" fillId="0" borderId="51" xfId="0" applyFont="1" applyBorder="1">
      <alignment vertical="center"/>
    </xf>
    <xf numFmtId="0" fontId="8" fillId="0" borderId="51" xfId="0" applyFont="1" applyBorder="1" applyAlignment="1">
      <alignment horizontal="left" vertical="center" indent="2"/>
    </xf>
    <xf numFmtId="14" fontId="8" fillId="0" borderId="51" xfId="0" applyNumberFormat="1" applyFont="1" applyBorder="1" applyAlignment="1">
      <alignment horizontal="left" vertical="center" indent="2"/>
    </xf>
    <xf numFmtId="0" fontId="8" fillId="0" borderId="14" xfId="0" applyFont="1" applyBorder="1">
      <alignment vertical="center"/>
    </xf>
    <xf numFmtId="0" fontId="8" fillId="0" borderId="47" xfId="0" applyFont="1" applyBorder="1">
      <alignment vertical="center"/>
    </xf>
    <xf numFmtId="0" fontId="6" fillId="0" borderId="0" xfId="1" applyFont="1" applyAlignment="1">
      <alignment horizontal="center" vertical="center"/>
    </xf>
    <xf numFmtId="0" fontId="6" fillId="0" borderId="0" xfId="0" quotePrefix="1" applyFont="1">
      <alignment vertical="center"/>
    </xf>
    <xf numFmtId="0" fontId="5" fillId="0" borderId="73" xfId="1" applyFont="1" applyBorder="1" applyAlignment="1">
      <alignment horizontal="center" vertical="center" textRotation="90" wrapText="1"/>
    </xf>
    <xf numFmtId="0" fontId="5" fillId="0" borderId="41" xfId="1" applyFont="1" applyBorder="1">
      <alignment vertical="center"/>
    </xf>
    <xf numFmtId="177" fontId="7" fillId="0" borderId="14" xfId="0" applyNumberFormat="1" applyFont="1" applyBorder="1" applyAlignment="1">
      <alignment horizontal="center" vertical="center"/>
    </xf>
    <xf numFmtId="177" fontId="7" fillId="0" borderId="0" xfId="0" applyNumberFormat="1" applyFont="1" applyAlignment="1">
      <alignment horizontal="center" vertical="center"/>
    </xf>
    <xf numFmtId="177" fontId="7" fillId="0" borderId="6" xfId="0" applyNumberFormat="1" applyFont="1" applyBorder="1" applyAlignment="1">
      <alignment horizontal="center" vertical="center"/>
    </xf>
    <xf numFmtId="0" fontId="7" fillId="4" borderId="76" xfId="0" applyFont="1" applyFill="1" applyBorder="1">
      <alignment vertical="center"/>
    </xf>
    <xf numFmtId="0" fontId="7" fillId="6" borderId="77" xfId="0" applyFont="1" applyFill="1" applyBorder="1">
      <alignment vertical="center"/>
    </xf>
    <xf numFmtId="0" fontId="7" fillId="0" borderId="78" xfId="0" applyFont="1" applyBorder="1" applyAlignment="1">
      <alignment horizontal="center" vertical="center"/>
    </xf>
    <xf numFmtId="0" fontId="7" fillId="0" borderId="79" xfId="0" applyFont="1" applyBorder="1" applyAlignment="1">
      <alignment horizontal="center" vertical="center"/>
    </xf>
    <xf numFmtId="0" fontId="10" fillId="0" borderId="0" xfId="0" applyFont="1">
      <alignment vertical="center"/>
    </xf>
    <xf numFmtId="0" fontId="11" fillId="0" borderId="0" xfId="0" applyFont="1">
      <alignment vertical="center"/>
    </xf>
    <xf numFmtId="0" fontId="12" fillId="7" borderId="36" xfId="0" applyFont="1" applyFill="1" applyBorder="1" applyAlignment="1">
      <alignment horizontal="center" vertical="center"/>
    </xf>
    <xf numFmtId="0" fontId="12" fillId="7" borderId="41" xfId="0" applyFont="1" applyFill="1" applyBorder="1" applyAlignment="1">
      <alignment horizontal="center" vertical="center"/>
    </xf>
    <xf numFmtId="0" fontId="12" fillId="7" borderId="44" xfId="0" applyFont="1" applyFill="1" applyBorder="1" applyAlignment="1">
      <alignment horizontal="center" vertical="center"/>
    </xf>
    <xf numFmtId="0" fontId="13" fillId="0" borderId="0" xfId="0" applyFont="1">
      <alignment vertical="center"/>
    </xf>
    <xf numFmtId="0" fontId="14" fillId="0" borderId="0" xfId="0" applyFont="1">
      <alignment vertical="center"/>
    </xf>
    <xf numFmtId="0" fontId="15" fillId="0" borderId="0" xfId="0" applyFont="1" applyAlignment="1">
      <alignment horizontal="right" vertical="center"/>
    </xf>
    <xf numFmtId="0" fontId="16" fillId="2" borderId="1" xfId="0" applyFont="1" applyFill="1" applyBorder="1" applyAlignment="1" applyProtection="1">
      <alignment horizontal="center" vertical="center"/>
      <protection locked="0"/>
    </xf>
    <xf numFmtId="0" fontId="13" fillId="0" borderId="1" xfId="0" applyFont="1" applyBorder="1">
      <alignment vertical="center"/>
    </xf>
    <xf numFmtId="0" fontId="13" fillId="0" borderId="2" xfId="0" applyFont="1" applyBorder="1">
      <alignment vertical="center"/>
    </xf>
    <xf numFmtId="0" fontId="16" fillId="2" borderId="26" xfId="0" applyFont="1" applyFill="1" applyBorder="1" applyAlignment="1" applyProtection="1">
      <alignment horizontal="center" vertical="center"/>
      <protection locked="0"/>
    </xf>
    <xf numFmtId="0" fontId="15" fillId="3" borderId="1"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13" fillId="0" borderId="18" xfId="0" applyFont="1" applyBorder="1" applyAlignment="1">
      <alignment horizontal="center"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5" fillId="3" borderId="6" xfId="0" applyFont="1" applyFill="1" applyBorder="1" applyAlignment="1" applyProtection="1">
      <alignment horizontal="left" vertical="center"/>
      <protection locked="0"/>
    </xf>
    <xf numFmtId="0" fontId="13" fillId="0" borderId="14" xfId="0" applyFont="1" applyBorder="1" applyAlignment="1" applyProtection="1">
      <alignment horizontal="center" vertical="center"/>
      <protection locked="0"/>
    </xf>
    <xf numFmtId="0" fontId="13" fillId="0" borderId="15" xfId="0" applyFont="1" applyBorder="1" applyAlignment="1" applyProtection="1">
      <alignment horizontal="center" vertical="center"/>
      <protection locked="0"/>
    </xf>
    <xf numFmtId="0" fontId="13" fillId="0" borderId="20"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6" fillId="2" borderId="5" xfId="0" applyFont="1" applyFill="1" applyBorder="1" applyAlignment="1" applyProtection="1">
      <alignment horizontal="center" vertical="center"/>
      <protection locked="0"/>
    </xf>
    <xf numFmtId="0" fontId="13" fillId="0" borderId="27" xfId="0" applyFont="1" applyBorder="1">
      <alignment vertical="center"/>
    </xf>
    <xf numFmtId="0" fontId="13" fillId="0" borderId="34" xfId="0" applyFont="1" applyBorder="1" applyAlignment="1">
      <alignment vertical="top"/>
    </xf>
    <xf numFmtId="0" fontId="13" fillId="0" borderId="6" xfId="0" applyFont="1" applyBorder="1" applyAlignment="1">
      <alignment vertical="top"/>
    </xf>
    <xf numFmtId="0" fontId="13" fillId="0" borderId="18" xfId="0" applyFont="1" applyBorder="1" applyAlignment="1">
      <alignment horizontal="left" vertical="top"/>
    </xf>
    <xf numFmtId="0" fontId="13" fillId="0" borderId="27" xfId="0" applyFont="1" applyBorder="1" applyAlignment="1">
      <alignment horizontal="center" vertical="center"/>
    </xf>
    <xf numFmtId="0" fontId="13" fillId="0" borderId="11" xfId="0" applyFont="1" applyBorder="1" applyAlignment="1">
      <alignment horizontal="left" vertical="top" wrapText="1"/>
    </xf>
    <xf numFmtId="0" fontId="13" fillId="0" borderId="11" xfId="0" applyFont="1" applyBorder="1" applyAlignment="1">
      <alignment horizontal="left" vertical="top"/>
    </xf>
    <xf numFmtId="0" fontId="16" fillId="2" borderId="13" xfId="0" applyFont="1" applyFill="1" applyBorder="1" applyAlignment="1" applyProtection="1">
      <alignment horizontal="center" vertical="center"/>
      <protection locked="0"/>
    </xf>
    <xf numFmtId="0" fontId="13" fillId="0" borderId="11" xfId="0" applyFont="1" applyBorder="1">
      <alignment vertical="center"/>
    </xf>
    <xf numFmtId="0" fontId="13" fillId="0" borderId="11" xfId="0" applyFont="1" applyBorder="1" applyAlignment="1">
      <alignment horizontal="left" vertical="center"/>
    </xf>
    <xf numFmtId="0" fontId="13" fillId="0" borderId="35" xfId="0" applyFont="1" applyBorder="1" applyAlignment="1">
      <alignment horizontal="center" vertical="center"/>
    </xf>
    <xf numFmtId="0" fontId="16" fillId="2" borderId="11" xfId="0" applyFont="1" applyFill="1" applyBorder="1" applyAlignment="1" applyProtection="1">
      <alignment horizontal="center" vertical="center"/>
      <protection locked="0"/>
    </xf>
    <xf numFmtId="0" fontId="15" fillId="3" borderId="11"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3" fillId="0" borderId="14" xfId="0" applyFont="1" applyBorder="1" applyAlignment="1">
      <alignment horizontal="left" vertical="top"/>
    </xf>
    <xf numFmtId="0" fontId="13" fillId="0" borderId="5" xfId="4" applyFont="1" applyBorder="1" applyAlignment="1">
      <alignment horizontal="right" vertical="center"/>
    </xf>
    <xf numFmtId="0" fontId="13" fillId="0" borderId="27" xfId="4" applyFont="1" applyBorder="1">
      <alignment vertical="center"/>
    </xf>
    <xf numFmtId="0" fontId="13" fillId="0" borderId="38" xfId="0" applyFont="1" applyBorder="1" applyAlignment="1">
      <alignment horizontal="left" vertical="top" wrapText="1"/>
    </xf>
    <xf numFmtId="0" fontId="13" fillId="0" borderId="2" xfId="0" applyFont="1" applyBorder="1" applyAlignment="1">
      <alignment horizontal="left" vertical="top" wrapText="1"/>
    </xf>
    <xf numFmtId="0" fontId="13" fillId="0" borderId="3" xfId="4" applyFont="1" applyBorder="1" applyAlignment="1">
      <alignment horizontal="right" vertical="center"/>
    </xf>
    <xf numFmtId="0" fontId="13" fillId="0" borderId="2" xfId="4" applyFont="1" applyBorder="1">
      <alignment vertical="center"/>
    </xf>
    <xf numFmtId="0" fontId="13" fillId="0" borderId="2" xfId="4" applyFont="1" applyBorder="1" applyAlignment="1">
      <alignment horizontal="right" vertical="center"/>
    </xf>
    <xf numFmtId="0" fontId="16" fillId="0" borderId="2" xfId="0" applyFont="1" applyBorder="1" applyAlignment="1">
      <alignment horizontal="center" vertical="center"/>
    </xf>
    <xf numFmtId="0" fontId="14" fillId="0" borderId="2" xfId="0" applyFont="1" applyBorder="1" applyAlignment="1">
      <alignment vertical="center" wrapText="1"/>
    </xf>
    <xf numFmtId="0" fontId="13" fillId="0" borderId="2" xfId="4" applyFont="1" applyBorder="1" applyAlignment="1">
      <alignment horizontal="left" vertical="center"/>
    </xf>
    <xf numFmtId="0" fontId="13" fillId="0" borderId="25" xfId="4" applyFont="1" applyBorder="1">
      <alignment vertical="center"/>
    </xf>
    <xf numFmtId="0" fontId="13" fillId="0" borderId="11" xfId="4" applyFont="1" applyBorder="1">
      <alignment vertical="center"/>
    </xf>
    <xf numFmtId="0" fontId="13" fillId="0" borderId="35" xfId="4" applyFont="1" applyBorder="1">
      <alignment vertical="center"/>
    </xf>
    <xf numFmtId="0" fontId="16" fillId="2" borderId="28" xfId="0" applyFont="1" applyFill="1" applyBorder="1" applyAlignment="1" applyProtection="1">
      <alignment horizontal="center" vertical="center"/>
      <protection locked="0"/>
    </xf>
    <xf numFmtId="0" fontId="13" fillId="0" borderId="24" xfId="4" applyFont="1" applyBorder="1" applyAlignment="1">
      <alignment horizontal="left" vertical="center"/>
    </xf>
    <xf numFmtId="0" fontId="13" fillId="0" borderId="24" xfId="4" applyFont="1" applyBorder="1">
      <alignment vertical="center"/>
    </xf>
    <xf numFmtId="0" fontId="13" fillId="0" borderId="29" xfId="4" applyFont="1" applyBorder="1">
      <alignment vertical="center"/>
    </xf>
    <xf numFmtId="0" fontId="13" fillId="0" borderId="5" xfId="0" applyFont="1" applyBorder="1">
      <alignment vertical="center"/>
    </xf>
    <xf numFmtId="0" fontId="16" fillId="2" borderId="24" xfId="0" applyFont="1" applyFill="1" applyBorder="1" applyAlignment="1" applyProtection="1">
      <alignment horizontal="center" vertical="center"/>
      <protection locked="0"/>
    </xf>
    <xf numFmtId="0" fontId="13" fillId="0" borderId="24" xfId="0" applyFont="1" applyBorder="1">
      <alignment vertical="center"/>
    </xf>
    <xf numFmtId="0" fontId="13" fillId="0" borderId="39" xfId="0" applyFont="1" applyBorder="1" applyAlignment="1">
      <alignment vertical="top"/>
    </xf>
    <xf numFmtId="0" fontId="13" fillId="0" borderId="4" xfId="0" applyFont="1" applyBorder="1" applyAlignment="1">
      <alignment vertical="top"/>
    </xf>
    <xf numFmtId="0" fontId="13" fillId="0" borderId="7" xfId="0" applyFont="1" applyBorder="1" applyAlignment="1">
      <alignment vertical="top"/>
    </xf>
    <xf numFmtId="0" fontId="13" fillId="0" borderId="30" xfId="0" applyFont="1" applyBorder="1">
      <alignment vertical="center"/>
    </xf>
    <xf numFmtId="0" fontId="16" fillId="2" borderId="4" xfId="0" applyFont="1" applyFill="1" applyBorder="1" applyAlignment="1" applyProtection="1">
      <alignment horizontal="center" vertical="center"/>
      <protection locked="0"/>
    </xf>
    <xf numFmtId="0" fontId="13" fillId="0" borderId="4" xfId="4" applyFont="1" applyBorder="1" applyAlignment="1">
      <alignment horizontal="left" vertical="center"/>
    </xf>
    <xf numFmtId="0" fontId="13" fillId="0" borderId="4" xfId="0" applyFont="1" applyBorder="1">
      <alignment vertical="center"/>
    </xf>
    <xf numFmtId="0" fontId="13" fillId="0" borderId="4" xfId="4" applyFont="1" applyBorder="1">
      <alignment vertical="center"/>
    </xf>
    <xf numFmtId="0" fontId="13" fillId="0" borderId="22" xfId="4" applyFont="1" applyBorder="1">
      <alignment vertical="center"/>
    </xf>
    <xf numFmtId="0" fontId="15" fillId="3" borderId="4" xfId="0" applyFont="1" applyFill="1" applyBorder="1" applyAlignment="1" applyProtection="1">
      <alignment horizontal="left" vertical="center"/>
      <protection locked="0"/>
    </xf>
    <xf numFmtId="0" fontId="15" fillId="3" borderId="7" xfId="0" applyFont="1" applyFill="1" applyBorder="1" applyAlignment="1" applyProtection="1">
      <alignment horizontal="left" vertical="center"/>
      <protection locked="0"/>
    </xf>
    <xf numFmtId="0" fontId="13" fillId="0" borderId="16" xfId="0" applyFont="1" applyBorder="1" applyAlignment="1" applyProtection="1">
      <alignment horizontal="center" vertical="center"/>
      <protection locked="0"/>
    </xf>
    <xf numFmtId="0" fontId="13" fillId="0" borderId="17" xfId="0" applyFont="1" applyBorder="1" applyAlignment="1" applyProtection="1">
      <alignment horizontal="center" vertical="center"/>
      <protection locked="0"/>
    </xf>
    <xf numFmtId="0" fontId="13" fillId="0" borderId="1" xfId="4" applyFont="1" applyBorder="1" applyAlignment="1">
      <alignment horizontal="left" vertical="center"/>
    </xf>
    <xf numFmtId="0" fontId="13" fillId="0" borderId="1" xfId="4" applyFont="1" applyBorder="1" applyAlignment="1">
      <alignment horizontal="center" vertical="center"/>
    </xf>
    <xf numFmtId="0" fontId="13" fillId="0" borderId="31" xfId="4" applyFont="1" applyBorder="1" applyAlignment="1">
      <alignment vertical="center" wrapText="1"/>
    </xf>
    <xf numFmtId="0" fontId="13" fillId="0" borderId="27" xfId="4" applyFont="1" applyBorder="1" applyAlignment="1">
      <alignment vertical="center" wrapText="1"/>
    </xf>
    <xf numFmtId="0" fontId="16" fillId="2" borderId="23" xfId="0" applyFont="1" applyFill="1" applyBorder="1" applyAlignment="1" applyProtection="1">
      <alignment horizontal="center" vertical="center"/>
      <protection locked="0"/>
    </xf>
    <xf numFmtId="0" fontId="13" fillId="0" borderId="27" xfId="0" applyFont="1" applyBorder="1" applyAlignment="1">
      <alignment vertical="center" wrapText="1"/>
    </xf>
    <xf numFmtId="0" fontId="19" fillId="0" borderId="0" xfId="0" applyFont="1">
      <alignment vertical="center"/>
    </xf>
    <xf numFmtId="0" fontId="13" fillId="0" borderId="35" xfId="0" applyFont="1" applyBorder="1">
      <alignment vertical="center"/>
    </xf>
    <xf numFmtId="0" fontId="13" fillId="0" borderId="23" xfId="0" applyFont="1" applyBorder="1">
      <alignment vertical="center"/>
    </xf>
    <xf numFmtId="0" fontId="13" fillId="0" borderId="9" xfId="0" applyFont="1" applyBorder="1">
      <alignment vertical="center"/>
    </xf>
    <xf numFmtId="0" fontId="13" fillId="0" borderId="32" xfId="0" applyFont="1" applyBorder="1">
      <alignment vertical="center"/>
    </xf>
    <xf numFmtId="0" fontId="16" fillId="2" borderId="9" xfId="0" applyFont="1" applyFill="1" applyBorder="1" applyAlignment="1" applyProtection="1">
      <alignment horizontal="center" vertical="center"/>
      <protection locked="0"/>
    </xf>
    <xf numFmtId="0" fontId="15" fillId="3" borderId="9" xfId="0" applyFont="1" applyFill="1" applyBorder="1" applyAlignment="1" applyProtection="1">
      <alignment horizontal="left" vertical="center"/>
      <protection locked="0"/>
    </xf>
    <xf numFmtId="0" fontId="15" fillId="3" borderId="10" xfId="0" applyFont="1" applyFill="1" applyBorder="1" applyAlignment="1" applyProtection="1">
      <alignment horizontal="left" vertical="center"/>
      <protection locked="0"/>
    </xf>
    <xf numFmtId="0" fontId="16" fillId="0" borderId="5" xfId="0" applyFont="1" applyBorder="1" applyAlignment="1">
      <alignment horizontal="center" vertical="center"/>
    </xf>
    <xf numFmtId="0" fontId="13" fillId="0" borderId="34" xfId="0" applyFont="1" applyBorder="1" applyAlignment="1">
      <alignment horizontal="left" vertical="top"/>
    </xf>
    <xf numFmtId="0" fontId="16" fillId="0" borderId="13" xfId="0" applyFont="1" applyBorder="1" applyAlignment="1">
      <alignment horizontal="center" vertical="center"/>
    </xf>
    <xf numFmtId="0" fontId="13" fillId="0" borderId="34" xfId="0" applyFont="1" applyBorder="1">
      <alignment vertical="center"/>
    </xf>
    <xf numFmtId="0" fontId="16" fillId="0" borderId="23" xfId="0" applyFont="1" applyBorder="1" applyAlignment="1">
      <alignment horizontal="center" vertical="center"/>
    </xf>
    <xf numFmtId="0" fontId="16" fillId="0" borderId="11" xfId="0" applyFont="1" applyBorder="1" applyAlignment="1">
      <alignment horizontal="center" vertical="center"/>
    </xf>
    <xf numFmtId="0" fontId="13" fillId="0" borderId="25" xfId="0" applyFont="1" applyBorder="1" applyAlignment="1">
      <alignment horizontal="center" vertical="center"/>
    </xf>
    <xf numFmtId="0" fontId="13" fillId="0" borderId="29" xfId="0" applyFont="1" applyBorder="1" applyAlignment="1">
      <alignment horizontal="center" vertical="center"/>
    </xf>
    <xf numFmtId="0" fontId="13" fillId="0" borderId="15" xfId="0" applyFont="1" applyBorder="1" applyProtection="1">
      <alignment vertical="center"/>
      <protection locked="0"/>
    </xf>
    <xf numFmtId="0" fontId="13" fillId="0" borderId="39" xfId="0" applyFont="1" applyBorder="1">
      <alignment vertical="center"/>
    </xf>
    <xf numFmtId="0" fontId="13" fillId="0" borderId="22" xfId="0" applyFont="1" applyBorder="1">
      <alignment vertical="center"/>
    </xf>
    <xf numFmtId="0" fontId="13" fillId="0" borderId="17" xfId="0" applyFont="1" applyBorder="1" applyProtection="1">
      <alignment vertical="center"/>
      <protection locked="0"/>
    </xf>
    <xf numFmtId="0" fontId="16" fillId="0" borderId="2" xfId="0" applyFont="1" applyBorder="1" applyAlignment="1" applyProtection="1">
      <alignment horizontal="center" vertical="center"/>
      <protection locked="0"/>
    </xf>
    <xf numFmtId="0" fontId="16" fillId="0" borderId="24" xfId="0" applyFont="1" applyBorder="1" applyAlignment="1" applyProtection="1">
      <alignment horizontal="center" vertical="center"/>
      <protection locked="0"/>
    </xf>
    <xf numFmtId="0" fontId="13" fillId="0" borderId="27" xfId="0" applyFont="1" applyBorder="1" applyAlignment="1">
      <alignment vertical="top"/>
    </xf>
    <xf numFmtId="0" fontId="13" fillId="0" borderId="14" xfId="0" applyFont="1" applyBorder="1" applyAlignment="1">
      <alignment vertical="top"/>
    </xf>
    <xf numFmtId="0" fontId="16" fillId="0" borderId="0" xfId="0" applyFont="1" applyAlignment="1" applyProtection="1">
      <alignment horizontal="center" vertical="center"/>
      <protection locked="0"/>
    </xf>
    <xf numFmtId="0" fontId="13" fillId="0" borderId="0" xfId="0" applyFont="1" applyAlignment="1">
      <alignment horizontal="center" vertical="center"/>
    </xf>
    <xf numFmtId="0" fontId="13" fillId="0" borderId="0" xfId="0" applyFont="1" applyAlignment="1">
      <alignment horizontal="left" vertical="top" wrapText="1"/>
    </xf>
    <xf numFmtId="0" fontId="13" fillId="0" borderId="0" xfId="0" applyFont="1" applyAlignment="1">
      <alignment horizontal="left" vertical="top"/>
    </xf>
    <xf numFmtId="0" fontId="16" fillId="2" borderId="0" xfId="0" applyFont="1" applyFill="1" applyAlignment="1" applyProtection="1">
      <alignment horizontal="center" vertical="center"/>
      <protection locked="0"/>
    </xf>
    <xf numFmtId="0" fontId="15" fillId="3" borderId="0" xfId="0" applyFont="1" applyFill="1" applyAlignment="1" applyProtection="1">
      <alignment horizontal="left" vertical="center"/>
      <protection locked="0"/>
    </xf>
    <xf numFmtId="0" fontId="13" fillId="0" borderId="27" xfId="0" applyFont="1" applyBorder="1" applyAlignment="1">
      <alignment vertical="top" wrapText="1"/>
    </xf>
    <xf numFmtId="0" fontId="13" fillId="0" borderId="9" xfId="0" applyFont="1" applyBorder="1" applyAlignment="1">
      <alignment vertical="top" wrapText="1"/>
    </xf>
    <xf numFmtId="0" fontId="13" fillId="0" borderId="32" xfId="0" applyFont="1" applyBorder="1" applyAlignment="1">
      <alignment vertical="top" wrapText="1"/>
    </xf>
    <xf numFmtId="0" fontId="13" fillId="0" borderId="20" xfId="0" applyFont="1" applyBorder="1" applyAlignment="1">
      <alignment vertical="top"/>
    </xf>
    <xf numFmtId="0" fontId="13" fillId="0" borderId="9" xfId="0" applyFont="1" applyBorder="1" applyAlignment="1">
      <alignment vertical="top"/>
    </xf>
    <xf numFmtId="0" fontId="13" fillId="0" borderId="32" xfId="0" applyFont="1" applyBorder="1" applyAlignment="1">
      <alignment vertical="top"/>
    </xf>
    <xf numFmtId="0" fontId="13" fillId="0" borderId="0" xfId="0" applyFont="1" applyAlignment="1">
      <alignment vertical="top"/>
    </xf>
    <xf numFmtId="0" fontId="13" fillId="0" borderId="0" xfId="0" applyFont="1" applyAlignment="1">
      <alignment vertical="center" textRotation="255"/>
    </xf>
    <xf numFmtId="0" fontId="13" fillId="0" borderId="14" xfId="0" applyFont="1" applyBorder="1" applyAlignment="1">
      <alignment vertical="top" wrapText="1"/>
    </xf>
    <xf numFmtId="0" fontId="13" fillId="0" borderId="0" xfId="0" applyFont="1" applyAlignment="1">
      <alignment vertical="top" wrapText="1"/>
    </xf>
    <xf numFmtId="0" fontId="13" fillId="0" borderId="20" xfId="0" applyFont="1" applyBorder="1" applyAlignment="1">
      <alignment vertical="top" wrapText="1"/>
    </xf>
    <xf numFmtId="0" fontId="16" fillId="0" borderId="0" xfId="0" applyFont="1" applyAlignment="1">
      <alignment horizontal="center" vertical="center"/>
    </xf>
    <xf numFmtId="0" fontId="13" fillId="0" borderId="0" xfId="4" applyFont="1">
      <alignment vertical="center"/>
    </xf>
    <xf numFmtId="0" fontId="13" fillId="0" borderId="0" xfId="0" applyFont="1" applyAlignment="1">
      <alignment vertical="center" wrapText="1"/>
    </xf>
    <xf numFmtId="0" fontId="13" fillId="0" borderId="14" xfId="0" applyFont="1" applyBorder="1" applyProtection="1">
      <alignment vertical="center"/>
      <protection locked="0"/>
    </xf>
    <xf numFmtId="0" fontId="21" fillId="0" borderId="19" xfId="0" applyFont="1" applyBorder="1">
      <alignment vertical="center"/>
    </xf>
    <xf numFmtId="0" fontId="13" fillId="0" borderId="0" xfId="0" applyFont="1" applyAlignment="1">
      <alignment horizontal="right" vertical="center"/>
    </xf>
    <xf numFmtId="0" fontId="13" fillId="0" borderId="15" xfId="0" applyFont="1" applyBorder="1">
      <alignment vertical="center"/>
    </xf>
    <xf numFmtId="0" fontId="13" fillId="0" borderId="0" xfId="4" applyFont="1" applyAlignment="1">
      <alignment horizontal="right" vertical="center"/>
    </xf>
    <xf numFmtId="0" fontId="13" fillId="0" borderId="0" xfId="4" applyFont="1" applyAlignment="1">
      <alignment horizontal="left" vertical="center"/>
    </xf>
    <xf numFmtId="0" fontId="13" fillId="0" borderId="0" xfId="4" applyFont="1" applyAlignment="1">
      <alignment horizontal="center" vertical="center"/>
    </xf>
    <xf numFmtId="0" fontId="13" fillId="0" borderId="0" xfId="0" applyFont="1" applyAlignment="1">
      <alignment horizontal="left" vertical="center"/>
    </xf>
    <xf numFmtId="0" fontId="13" fillId="0" borderId="0" xfId="0" applyFont="1" applyAlignment="1" applyProtection="1">
      <alignment horizontal="center" vertical="center"/>
      <protection locked="0"/>
    </xf>
    <xf numFmtId="0" fontId="14" fillId="0" borderId="0" xfId="0" applyFont="1" applyAlignment="1">
      <alignment vertical="center" wrapText="1"/>
    </xf>
    <xf numFmtId="0" fontId="19" fillId="0" borderId="0" xfId="4" applyFont="1">
      <alignment vertical="center"/>
    </xf>
    <xf numFmtId="0" fontId="13" fillId="0" borderId="4" xfId="0" applyFont="1" applyBorder="1" applyAlignment="1">
      <alignment vertical="center" textRotation="255"/>
    </xf>
    <xf numFmtId="0" fontId="13" fillId="0" borderId="16" xfId="0" applyFont="1" applyBorder="1" applyProtection="1">
      <alignment vertical="center"/>
      <protection locked="0"/>
    </xf>
    <xf numFmtId="0" fontId="19" fillId="0" borderId="0" xfId="0" applyFont="1" applyAlignment="1">
      <alignment horizontal="center" vertical="center"/>
    </xf>
    <xf numFmtId="0" fontId="23" fillId="2" borderId="41" xfId="0" applyFont="1" applyFill="1" applyBorder="1" applyAlignment="1" applyProtection="1">
      <alignment horizontal="center" vertical="center"/>
      <protection locked="0"/>
    </xf>
    <xf numFmtId="0" fontId="23" fillId="5" borderId="41" xfId="0" applyFont="1" applyFill="1" applyBorder="1" applyAlignment="1" applyProtection="1">
      <alignment horizontal="center" vertical="center"/>
      <protection locked="0"/>
    </xf>
    <xf numFmtId="0" fontId="13" fillId="0" borderId="41" xfId="0" applyFont="1" applyBorder="1" applyAlignment="1">
      <alignment horizontal="center" textRotation="90" wrapText="1"/>
    </xf>
    <xf numFmtId="0" fontId="19" fillId="9" borderId="41" xfId="0" applyFont="1" applyFill="1" applyBorder="1" applyAlignment="1" applyProtection="1">
      <alignment horizontal="left" vertical="center"/>
      <protection locked="0"/>
    </xf>
    <xf numFmtId="0" fontId="23" fillId="9" borderId="41" xfId="0" applyFont="1" applyFill="1" applyBorder="1" applyAlignment="1" applyProtection="1">
      <alignment horizontal="center" vertical="center"/>
      <protection locked="0"/>
    </xf>
    <xf numFmtId="0" fontId="23" fillId="0" borderId="41" xfId="0" applyFont="1" applyBorder="1" applyAlignment="1">
      <alignment horizontal="center" vertical="center"/>
    </xf>
    <xf numFmtId="0" fontId="19" fillId="0" borderId="0" xfId="0" applyFont="1" applyAlignment="1">
      <alignment horizontal="right" vertical="center"/>
    </xf>
    <xf numFmtId="176" fontId="23" fillId="9" borderId="41" xfId="0" applyNumberFormat="1" applyFont="1" applyFill="1" applyBorder="1" applyAlignment="1" applyProtection="1">
      <alignment horizontal="right" vertical="center"/>
      <protection locked="0"/>
    </xf>
    <xf numFmtId="176" fontId="19" fillId="0" borderId="41" xfId="0" applyNumberFormat="1" applyFont="1" applyBorder="1" applyAlignment="1">
      <alignment horizontal="right" vertical="center"/>
    </xf>
    <xf numFmtId="177" fontId="23" fillId="9" borderId="41" xfId="0" applyNumberFormat="1" applyFont="1" applyFill="1" applyBorder="1" applyAlignment="1" applyProtection="1">
      <alignment horizontal="right" vertical="center"/>
      <protection locked="0"/>
    </xf>
    <xf numFmtId="20" fontId="19" fillId="9" borderId="41" xfId="0" applyNumberFormat="1" applyFont="1" applyFill="1" applyBorder="1" applyAlignment="1" applyProtection="1">
      <alignment horizontal="left" vertical="center"/>
      <protection locked="0"/>
    </xf>
    <xf numFmtId="3" fontId="19" fillId="9" borderId="41" xfId="0" applyNumberFormat="1" applyFont="1" applyFill="1" applyBorder="1" applyAlignment="1" applyProtection="1">
      <alignment horizontal="right" vertical="center"/>
      <protection locked="0"/>
    </xf>
    <xf numFmtId="0" fontId="19" fillId="9" borderId="41" xfId="0" applyFont="1" applyFill="1" applyBorder="1" applyAlignment="1" applyProtection="1">
      <alignment horizontal="right" vertical="center"/>
      <protection locked="0"/>
    </xf>
    <xf numFmtId="20" fontId="19" fillId="0" borderId="11" xfId="0" applyNumberFormat="1" applyFont="1" applyBorder="1" applyAlignment="1">
      <alignment horizontal="left" vertical="center"/>
    </xf>
    <xf numFmtId="0" fontId="13" fillId="0" borderId="88" xfId="0" applyFont="1" applyBorder="1" applyAlignment="1">
      <alignment horizontal="center" textRotation="90" wrapText="1"/>
    </xf>
    <xf numFmtId="176" fontId="23" fillId="0" borderId="88" xfId="0" applyNumberFormat="1" applyFont="1" applyBorder="1" applyAlignment="1">
      <alignment horizontal="right" vertical="center"/>
    </xf>
    <xf numFmtId="0" fontId="19" fillId="0" borderId="43" xfId="0" applyFont="1" applyBorder="1">
      <alignment vertical="center"/>
    </xf>
    <xf numFmtId="0" fontId="19" fillId="0" borderId="44" xfId="0" applyFont="1" applyBorder="1">
      <alignment vertical="center"/>
    </xf>
    <xf numFmtId="20" fontId="19" fillId="0" borderId="12" xfId="0" applyNumberFormat="1" applyFont="1" applyBorder="1" applyAlignment="1">
      <alignment horizontal="left" vertical="center"/>
    </xf>
    <xf numFmtId="0" fontId="23" fillId="9" borderId="41" xfId="0" applyFont="1" applyFill="1" applyBorder="1" applyAlignment="1">
      <alignment horizontal="center" vertical="center"/>
    </xf>
    <xf numFmtId="0" fontId="19" fillId="9" borderId="36" xfId="0" applyFont="1" applyFill="1" applyBorder="1" applyProtection="1">
      <alignment vertical="center"/>
      <protection locked="0"/>
    </xf>
    <xf numFmtId="0" fontId="13" fillId="0" borderId="86" xfId="0" applyFont="1" applyBorder="1" applyAlignment="1">
      <alignment horizontal="center" textRotation="90" wrapText="1"/>
    </xf>
    <xf numFmtId="0" fontId="23" fillId="2" borderId="86" xfId="0" applyFont="1" applyFill="1" applyBorder="1" applyAlignment="1" applyProtection="1">
      <alignment horizontal="center" vertical="center"/>
      <protection locked="0"/>
    </xf>
    <xf numFmtId="0" fontId="19" fillId="0" borderId="88" xfId="0" applyFont="1" applyBorder="1" applyAlignment="1">
      <alignment horizontal="center" vertical="center"/>
    </xf>
    <xf numFmtId="0" fontId="23" fillId="5" borderId="86" xfId="0" applyFont="1" applyFill="1" applyBorder="1" applyAlignment="1" applyProtection="1">
      <alignment horizontal="center" vertical="center"/>
      <protection locked="0"/>
    </xf>
    <xf numFmtId="0" fontId="19" fillId="0" borderId="92" xfId="0" applyFont="1" applyBorder="1" applyAlignment="1">
      <alignment horizontal="center" vertical="center"/>
    </xf>
    <xf numFmtId="0" fontId="23" fillId="2" borderId="93" xfId="0" applyFont="1" applyFill="1" applyBorder="1" applyAlignment="1" applyProtection="1">
      <alignment horizontal="center" vertical="center"/>
      <protection locked="0"/>
    </xf>
    <xf numFmtId="0" fontId="19" fillId="0" borderId="93" xfId="0" applyFont="1" applyBorder="1">
      <alignment vertical="center"/>
    </xf>
    <xf numFmtId="0" fontId="19" fillId="0" borderId="59" xfId="0" applyFont="1" applyBorder="1">
      <alignment vertical="center"/>
    </xf>
    <xf numFmtId="0" fontId="19" fillId="0" borderId="86" xfId="0" applyFont="1" applyBorder="1" applyAlignment="1">
      <alignment horizontal="center" vertical="center"/>
    </xf>
    <xf numFmtId="0" fontId="19" fillId="0" borderId="41" xfId="0" applyFont="1" applyBorder="1" applyAlignment="1">
      <alignment horizontal="center" vertical="center"/>
    </xf>
    <xf numFmtId="0" fontId="19" fillId="0" borderId="20"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19" fillId="0" borderId="0" xfId="0" applyFont="1" applyAlignment="1">
      <alignment horizontal="left" vertical="center"/>
    </xf>
    <xf numFmtId="0" fontId="16" fillId="0" borderId="13" xfId="0" applyFont="1" applyBorder="1" applyAlignment="1" applyProtection="1">
      <alignment horizontal="center" vertical="center"/>
      <protection locked="0"/>
    </xf>
    <xf numFmtId="0" fontId="13" fillId="0" borderId="27" xfId="0" applyFont="1" applyBorder="1" applyAlignment="1">
      <alignment horizontal="left" vertical="top"/>
    </xf>
    <xf numFmtId="0" fontId="13" fillId="0" borderId="20" xfId="0" applyFont="1" applyBorder="1" applyAlignment="1">
      <alignment horizontal="left" vertical="top"/>
    </xf>
    <xf numFmtId="0" fontId="13" fillId="0" borderId="9" xfId="0" applyFont="1" applyBorder="1" applyAlignment="1">
      <alignment horizontal="left" vertical="top"/>
    </xf>
    <xf numFmtId="0" fontId="13" fillId="0" borderId="21" xfId="0" applyFont="1" applyBorder="1" applyAlignment="1">
      <alignment vertical="top"/>
    </xf>
    <xf numFmtId="0" fontId="13" fillId="0" borderId="1" xfId="0" applyFont="1" applyBorder="1" applyAlignment="1">
      <alignment vertical="top"/>
    </xf>
    <xf numFmtId="0" fontId="13" fillId="0" borderId="31" xfId="0" applyFont="1" applyBorder="1" applyAlignment="1">
      <alignment vertical="top"/>
    </xf>
    <xf numFmtId="0" fontId="13" fillId="0" borderId="0" xfId="4" applyFont="1" applyProtection="1">
      <alignment vertical="center"/>
      <protection locked="0"/>
    </xf>
    <xf numFmtId="0" fontId="13" fillId="0" borderId="36" xfId="0" applyFont="1" applyBorder="1" applyAlignment="1">
      <alignment horizontal="center" vertical="center"/>
    </xf>
    <xf numFmtId="0" fontId="13" fillId="0" borderId="43" xfId="0" applyFont="1" applyBorder="1" applyAlignment="1">
      <alignment horizontal="center" vertical="center"/>
    </xf>
    <xf numFmtId="0" fontId="13" fillId="0" borderId="44" xfId="0" applyFont="1" applyBorder="1" applyAlignment="1">
      <alignment horizontal="center" vertical="center"/>
    </xf>
    <xf numFmtId="0" fontId="13" fillId="0" borderId="61" xfId="0" applyFont="1" applyBorder="1" applyAlignment="1">
      <alignment horizontal="center" vertical="center"/>
    </xf>
    <xf numFmtId="0" fontId="13" fillId="0" borderId="1" xfId="0" applyFont="1" applyBorder="1" applyAlignment="1">
      <alignment horizontal="center" vertical="center"/>
    </xf>
    <xf numFmtId="0" fontId="13" fillId="0" borderId="8" xfId="0" applyFont="1" applyBorder="1" applyAlignment="1">
      <alignment horizontal="center" vertical="center"/>
    </xf>
    <xf numFmtId="49" fontId="13" fillId="3" borderId="8" xfId="0" applyNumberFormat="1" applyFont="1" applyFill="1" applyBorder="1" applyAlignment="1" applyProtection="1">
      <alignment horizontal="left" vertical="center" indent="1"/>
      <protection locked="0"/>
    </xf>
    <xf numFmtId="49" fontId="13" fillId="3" borderId="84" xfId="0" applyNumberFormat="1" applyFont="1" applyFill="1" applyBorder="1" applyAlignment="1" applyProtection="1">
      <alignment horizontal="left" vertical="center" indent="1"/>
      <protection locked="0"/>
    </xf>
    <xf numFmtId="49" fontId="13" fillId="3" borderId="85" xfId="0" applyNumberFormat="1" applyFont="1" applyFill="1" applyBorder="1" applyAlignment="1" applyProtection="1">
      <alignment horizontal="left" vertical="center" indent="1"/>
      <protection locked="0"/>
    </xf>
    <xf numFmtId="0" fontId="15" fillId="10" borderId="56" xfId="0" applyFont="1" applyFill="1" applyBorder="1" applyAlignment="1">
      <alignment horizontal="center" vertical="center" wrapText="1"/>
    </xf>
    <xf numFmtId="0" fontId="15" fillId="10" borderId="58" xfId="0" applyFont="1" applyFill="1" applyBorder="1" applyAlignment="1">
      <alignment horizontal="center" vertical="center"/>
    </xf>
    <xf numFmtId="0" fontId="15" fillId="10" borderId="59" xfId="0" applyFont="1" applyFill="1" applyBorder="1" applyAlignment="1">
      <alignment horizontal="center" vertical="center"/>
    </xf>
    <xf numFmtId="0" fontId="15" fillId="10" borderId="60" xfId="0" applyFont="1" applyFill="1" applyBorder="1" applyAlignment="1">
      <alignment horizontal="center" vertical="center"/>
    </xf>
    <xf numFmtId="0" fontId="13" fillId="10" borderId="70" xfId="0" applyFont="1" applyFill="1" applyBorder="1" applyAlignment="1">
      <alignment horizontal="center" vertical="center"/>
    </xf>
    <xf numFmtId="0" fontId="13" fillId="10" borderId="56" xfId="0" applyFont="1" applyFill="1" applyBorder="1" applyAlignment="1">
      <alignment horizontal="center" vertical="center"/>
    </xf>
    <xf numFmtId="0" fontId="13" fillId="10" borderId="71" xfId="0" applyFont="1" applyFill="1" applyBorder="1" applyAlignment="1">
      <alignment horizontal="center" vertical="center"/>
    </xf>
    <xf numFmtId="0" fontId="13" fillId="10" borderId="49" xfId="0" applyFont="1" applyFill="1" applyBorder="1" applyAlignment="1">
      <alignment horizontal="center" vertical="center"/>
    </xf>
    <xf numFmtId="0" fontId="13" fillId="10" borderId="56" xfId="0" applyFont="1" applyFill="1" applyBorder="1" applyAlignment="1">
      <alignment horizontal="center" vertical="center" wrapText="1"/>
    </xf>
    <xf numFmtId="0" fontId="13" fillId="10" borderId="57" xfId="0" applyFont="1" applyFill="1" applyBorder="1" applyAlignment="1">
      <alignment horizontal="center" vertical="center"/>
    </xf>
    <xf numFmtId="0" fontId="13" fillId="10" borderId="48" xfId="0" applyFont="1" applyFill="1" applyBorder="1" applyAlignment="1">
      <alignment horizontal="center" vertical="center"/>
    </xf>
    <xf numFmtId="0" fontId="13" fillId="10" borderId="62" xfId="0" applyFont="1" applyFill="1" applyBorder="1" applyAlignment="1">
      <alignment horizontal="center" vertical="center"/>
    </xf>
    <xf numFmtId="0" fontId="13" fillId="10" borderId="46" xfId="0" applyFont="1" applyFill="1" applyBorder="1" applyAlignment="1">
      <alignment horizontal="center" vertical="center"/>
    </xf>
    <xf numFmtId="0" fontId="13" fillId="10" borderId="63" xfId="0" applyFont="1" applyFill="1" applyBorder="1" applyAlignment="1">
      <alignment horizontal="center" vertical="center"/>
    </xf>
    <xf numFmtId="0" fontId="13" fillId="10" borderId="64" xfId="0" applyFont="1" applyFill="1" applyBorder="1" applyAlignment="1">
      <alignment horizontal="center" vertical="center"/>
    </xf>
    <xf numFmtId="0" fontId="13" fillId="10" borderId="65" xfId="0" applyFont="1" applyFill="1" applyBorder="1" applyAlignment="1">
      <alignment horizontal="center" vertical="center"/>
    </xf>
    <xf numFmtId="0" fontId="13" fillId="10" borderId="66" xfId="0" applyFont="1" applyFill="1" applyBorder="1" applyAlignment="1">
      <alignment horizontal="center" vertical="center"/>
    </xf>
    <xf numFmtId="0" fontId="13" fillId="10" borderId="67" xfId="0" applyFont="1" applyFill="1" applyBorder="1" applyAlignment="1">
      <alignment horizontal="center" vertical="center"/>
    </xf>
    <xf numFmtId="0" fontId="13" fillId="0" borderId="54" xfId="0" applyFont="1" applyBorder="1" applyAlignment="1">
      <alignment horizontal="center" vertical="center"/>
    </xf>
    <xf numFmtId="0" fontId="13" fillId="0" borderId="55" xfId="0" applyFont="1" applyBorder="1" applyAlignment="1">
      <alignment horizontal="center" vertical="center"/>
    </xf>
    <xf numFmtId="0" fontId="13" fillId="0" borderId="68" xfId="0" applyFont="1" applyBorder="1" applyAlignment="1">
      <alignment horizontal="center" vertical="center"/>
    </xf>
    <xf numFmtId="49" fontId="13" fillId="3" borderId="68" xfId="0" applyNumberFormat="1" applyFont="1" applyFill="1" applyBorder="1" applyAlignment="1" applyProtection="1">
      <alignment horizontal="left" vertical="center" indent="1"/>
      <protection locked="0"/>
    </xf>
    <xf numFmtId="49" fontId="13" fillId="3" borderId="65" xfId="0" applyNumberFormat="1" applyFont="1" applyFill="1" applyBorder="1" applyAlignment="1" applyProtection="1">
      <alignment horizontal="left" vertical="center" indent="1"/>
      <protection locked="0"/>
    </xf>
    <xf numFmtId="49" fontId="13" fillId="3" borderId="69" xfId="0" applyNumberFormat="1" applyFont="1" applyFill="1" applyBorder="1" applyAlignment="1" applyProtection="1">
      <alignment horizontal="left" vertical="center" indent="1"/>
      <protection locked="0"/>
    </xf>
    <xf numFmtId="0" fontId="13" fillId="0" borderId="14" xfId="0" applyFont="1" applyBorder="1" applyAlignment="1">
      <alignment vertical="top"/>
    </xf>
    <xf numFmtId="0" fontId="13" fillId="0" borderId="0" xfId="0" applyFont="1" applyAlignment="1">
      <alignment vertical="top"/>
    </xf>
    <xf numFmtId="0" fontId="13" fillId="0" borderId="27" xfId="0" applyFont="1" applyBorder="1" applyAlignment="1">
      <alignment vertical="top"/>
    </xf>
    <xf numFmtId="0" fontId="13" fillId="0" borderId="18" xfId="0" applyFont="1" applyBorder="1" applyAlignment="1">
      <alignment vertical="top"/>
    </xf>
    <xf numFmtId="0" fontId="13" fillId="0" borderId="11" xfId="0" applyFont="1" applyBorder="1" applyAlignment="1">
      <alignment vertical="top"/>
    </xf>
    <xf numFmtId="0" fontId="13" fillId="0" borderId="35" xfId="0" applyFont="1" applyBorder="1" applyAlignment="1">
      <alignment vertical="top"/>
    </xf>
    <xf numFmtId="0" fontId="13" fillId="0" borderId="20" xfId="0" applyFont="1" applyBorder="1" applyAlignment="1">
      <alignment vertical="top"/>
    </xf>
    <xf numFmtId="0" fontId="13" fillId="0" borderId="9" xfId="0" applyFont="1" applyBorder="1" applyAlignment="1">
      <alignment vertical="top"/>
    </xf>
    <xf numFmtId="0" fontId="13" fillId="0" borderId="32" xfId="0" applyFont="1" applyBorder="1" applyAlignment="1">
      <alignment vertical="top"/>
    </xf>
    <xf numFmtId="0" fontId="13" fillId="0" borderId="18" xfId="0" applyFont="1" applyBorder="1" applyAlignment="1">
      <alignment horizontal="left" vertical="top" wrapText="1"/>
    </xf>
    <xf numFmtId="0" fontId="13" fillId="0" borderId="11" xfId="0" applyFont="1" applyBorder="1" applyAlignment="1">
      <alignment horizontal="left" vertical="top" wrapText="1"/>
    </xf>
    <xf numFmtId="0" fontId="13" fillId="0" borderId="35" xfId="0" applyFont="1" applyBorder="1" applyAlignment="1">
      <alignment horizontal="left" vertical="top" wrapText="1"/>
    </xf>
    <xf numFmtId="0" fontId="13" fillId="0" borderId="14" xfId="0" applyFont="1" applyBorder="1" applyAlignment="1">
      <alignment horizontal="left" vertical="top" wrapText="1"/>
    </xf>
    <xf numFmtId="0" fontId="13" fillId="0" borderId="0" xfId="0" applyFont="1" applyAlignment="1">
      <alignment horizontal="left" vertical="top" wrapText="1"/>
    </xf>
    <xf numFmtId="0" fontId="13" fillId="0" borderId="27" xfId="0" applyFont="1" applyBorder="1" applyAlignment="1">
      <alignment horizontal="left" vertical="top" wrapText="1"/>
    </xf>
    <xf numFmtId="0" fontId="13" fillId="0" borderId="16" xfId="0" applyFont="1" applyBorder="1" applyAlignment="1">
      <alignment horizontal="left" vertical="top" wrapText="1"/>
    </xf>
    <xf numFmtId="0" fontId="13" fillId="0" borderId="4" xfId="0" applyFont="1" applyBorder="1" applyAlignment="1">
      <alignment horizontal="left" vertical="top" wrapText="1"/>
    </xf>
    <xf numFmtId="0" fontId="13" fillId="0" borderId="22" xfId="0" applyFont="1" applyBorder="1" applyAlignment="1">
      <alignment horizontal="left" vertical="top" wrapText="1"/>
    </xf>
    <xf numFmtId="0" fontId="13" fillId="0" borderId="18" xfId="0" applyFont="1" applyBorder="1" applyAlignment="1">
      <alignment vertical="top" wrapText="1"/>
    </xf>
    <xf numFmtId="0" fontId="13" fillId="0" borderId="11" xfId="0" applyFont="1" applyBorder="1" applyAlignment="1">
      <alignment vertical="top" wrapText="1"/>
    </xf>
    <xf numFmtId="0" fontId="13" fillId="0" borderId="35" xfId="0" applyFont="1" applyBorder="1" applyAlignment="1">
      <alignment vertical="top" wrapText="1"/>
    </xf>
    <xf numFmtId="0" fontId="13" fillId="0" borderId="14" xfId="0" applyFont="1" applyBorder="1" applyAlignment="1">
      <alignment vertical="top" wrapText="1"/>
    </xf>
    <xf numFmtId="0" fontId="13" fillId="0" borderId="0" xfId="0" applyFont="1" applyAlignment="1">
      <alignment vertical="top" wrapText="1"/>
    </xf>
    <xf numFmtId="0" fontId="13" fillId="0" borderId="27" xfId="0" applyFont="1" applyBorder="1" applyAlignment="1">
      <alignment vertical="top" wrapText="1"/>
    </xf>
    <xf numFmtId="0" fontId="13" fillId="5" borderId="9" xfId="0" applyFont="1" applyFill="1" applyBorder="1" applyAlignment="1" applyProtection="1">
      <alignment horizontal="left" vertical="center" shrinkToFit="1"/>
      <protection locked="0"/>
    </xf>
    <xf numFmtId="0" fontId="13" fillId="0" borderId="72" xfId="0" applyFont="1" applyBorder="1" applyAlignment="1">
      <alignment horizontal="left" vertical="top" wrapText="1"/>
    </xf>
    <xf numFmtId="0" fontId="13" fillId="0" borderId="24" xfId="0" applyFont="1" applyBorder="1" applyAlignment="1">
      <alignment horizontal="left" vertical="top" wrapText="1"/>
    </xf>
    <xf numFmtId="0" fontId="13" fillId="0" borderId="29" xfId="0" applyFont="1" applyBorder="1" applyAlignment="1">
      <alignment horizontal="left" vertical="top" wrapText="1"/>
    </xf>
    <xf numFmtId="0" fontId="18" fillId="10" borderId="36" xfId="0" applyFont="1" applyFill="1" applyBorder="1" applyAlignment="1">
      <alignment horizontal="center" vertical="center"/>
    </xf>
    <xf numFmtId="0" fontId="18" fillId="10" borderId="43" xfId="0" applyFont="1" applyFill="1" applyBorder="1" applyAlignment="1">
      <alignment horizontal="center" vertical="center"/>
    </xf>
    <xf numFmtId="0" fontId="18" fillId="10" borderId="37" xfId="0" applyFont="1" applyFill="1" applyBorder="1" applyAlignment="1">
      <alignment horizontal="center" vertical="center"/>
    </xf>
    <xf numFmtId="0" fontId="13" fillId="0" borderId="38" xfId="0" applyFont="1" applyBorder="1" applyAlignment="1">
      <alignment horizontal="left" vertical="top" wrapText="1"/>
    </xf>
    <xf numFmtId="0" fontId="13" fillId="0" borderId="2" xfId="0" applyFont="1" applyBorder="1" applyAlignment="1">
      <alignment horizontal="left" vertical="top" wrapText="1"/>
    </xf>
    <xf numFmtId="0" fontId="13" fillId="0" borderId="25" xfId="0" applyFont="1" applyBorder="1" applyAlignment="1">
      <alignment horizontal="left" vertical="top" wrapText="1"/>
    </xf>
    <xf numFmtId="0" fontId="13" fillId="0" borderId="61" xfId="0" applyFont="1" applyBorder="1" applyAlignment="1">
      <alignment horizontal="left" vertical="top" wrapText="1"/>
    </xf>
    <xf numFmtId="0" fontId="13" fillId="0" borderId="1" xfId="0" applyFont="1" applyBorder="1" applyAlignment="1">
      <alignment horizontal="left" vertical="top" wrapText="1"/>
    </xf>
    <xf numFmtId="0" fontId="13" fillId="0" borderId="8" xfId="0" applyFont="1" applyBorder="1" applyAlignment="1">
      <alignment horizontal="left" vertical="top" wrapText="1"/>
    </xf>
    <xf numFmtId="0" fontId="13" fillId="0" borderId="34" xfId="0" applyFont="1" applyBorder="1" applyAlignment="1">
      <alignment horizontal="left" vertical="top" wrapText="1"/>
    </xf>
    <xf numFmtId="0" fontId="13" fillId="0" borderId="6" xfId="0" applyFont="1" applyBorder="1" applyAlignment="1">
      <alignment horizontal="left" vertical="top" wrapText="1"/>
    </xf>
    <xf numFmtId="0" fontId="13" fillId="0" borderId="52" xfId="0" applyFont="1" applyBorder="1" applyAlignment="1">
      <alignment horizontal="left" vertical="top" wrapText="1"/>
    </xf>
    <xf numFmtId="0" fontId="13" fillId="0" borderId="9" xfId="0" applyFont="1" applyBorder="1" applyAlignment="1">
      <alignment horizontal="left" vertical="top" wrapText="1"/>
    </xf>
    <xf numFmtId="0" fontId="13" fillId="0" borderId="10" xfId="0" applyFont="1" applyBorder="1" applyAlignment="1">
      <alignment horizontal="left" vertical="top" wrapText="1"/>
    </xf>
    <xf numFmtId="0" fontId="18" fillId="10" borderId="36" xfId="0" applyFont="1" applyFill="1" applyBorder="1" applyAlignment="1">
      <alignment horizontal="center" vertical="center" wrapText="1"/>
    </xf>
    <xf numFmtId="0" fontId="18" fillId="10" borderId="43" xfId="0" applyFont="1" applyFill="1" applyBorder="1" applyAlignment="1">
      <alignment horizontal="center" vertical="center" wrapText="1"/>
    </xf>
    <xf numFmtId="0" fontId="18" fillId="10" borderId="37" xfId="0" applyFont="1" applyFill="1" applyBorder="1" applyAlignment="1">
      <alignment horizontal="center" vertical="center" wrapText="1"/>
    </xf>
    <xf numFmtId="0" fontId="13" fillId="3" borderId="9" xfId="0" applyFont="1" applyFill="1" applyBorder="1" applyAlignment="1" applyProtection="1">
      <alignment horizontal="center" vertical="center"/>
      <protection locked="0"/>
    </xf>
    <xf numFmtId="0" fontId="16" fillId="2" borderId="11" xfId="0" applyFont="1" applyFill="1" applyBorder="1" applyAlignment="1" applyProtection="1">
      <alignment horizontal="center" vertical="center"/>
      <protection locked="0"/>
    </xf>
    <xf numFmtId="0" fontId="13" fillId="0" borderId="81" xfId="0" applyFont="1" applyBorder="1" applyAlignment="1">
      <alignment horizontal="left" vertical="top"/>
    </xf>
    <xf numFmtId="0" fontId="13" fillId="0" borderId="46" xfId="0" applyFont="1" applyBorder="1" applyAlignment="1">
      <alignment horizontal="left" vertical="top"/>
    </xf>
    <xf numFmtId="0" fontId="13" fillId="0" borderId="82" xfId="0" applyFont="1" applyBorder="1" applyAlignment="1">
      <alignment horizontal="left" vertical="top"/>
    </xf>
    <xf numFmtId="0" fontId="13" fillId="0" borderId="83" xfId="0" applyFont="1" applyBorder="1" applyAlignment="1">
      <alignment horizontal="left" vertical="top"/>
    </xf>
    <xf numFmtId="0" fontId="13" fillId="0" borderId="53" xfId="0" applyFont="1" applyBorder="1" applyAlignment="1">
      <alignment horizontal="left" vertical="top"/>
    </xf>
    <xf numFmtId="0" fontId="13" fillId="0" borderId="74" xfId="0" applyFont="1" applyBorder="1" applyAlignment="1">
      <alignment horizontal="left" vertical="top"/>
    </xf>
    <xf numFmtId="0" fontId="13" fillId="0" borderId="80" xfId="0" applyFont="1" applyBorder="1" applyAlignment="1">
      <alignment horizontal="left" vertical="top"/>
    </xf>
    <xf numFmtId="0" fontId="13" fillId="0" borderId="33" xfId="0" applyFont="1" applyBorder="1" applyAlignment="1">
      <alignment horizontal="left" vertical="top"/>
    </xf>
    <xf numFmtId="0" fontId="13" fillId="0" borderId="75" xfId="0" applyFont="1" applyBorder="1" applyAlignment="1">
      <alignment horizontal="left" vertical="top"/>
    </xf>
    <xf numFmtId="0" fontId="19" fillId="2" borderId="0" xfId="0" applyFont="1" applyFill="1" applyAlignment="1" applyProtection="1">
      <alignment horizontal="center" vertical="center"/>
      <protection locked="0"/>
    </xf>
    <xf numFmtId="0" fontId="13" fillId="0" borderId="28" xfId="4" applyFont="1" applyBorder="1" applyAlignment="1">
      <alignment horizontal="center" vertical="center"/>
    </xf>
    <xf numFmtId="0" fontId="13" fillId="0" borderId="24" xfId="4" applyFont="1" applyBorder="1" applyAlignment="1">
      <alignment horizontal="center" vertical="center"/>
    </xf>
    <xf numFmtId="0" fontId="13" fillId="0" borderId="30" xfId="4" applyFont="1" applyBorder="1" applyAlignment="1">
      <alignment horizontal="center" vertical="center"/>
    </xf>
    <xf numFmtId="0" fontId="13" fillId="0" borderId="4" xfId="4" applyFont="1" applyBorder="1" applyAlignment="1">
      <alignment horizontal="center" vertical="center"/>
    </xf>
    <xf numFmtId="0" fontId="13" fillId="0" borderId="45" xfId="0" applyFont="1" applyBorder="1" applyAlignment="1">
      <alignment horizontal="left" vertical="top" wrapText="1"/>
    </xf>
    <xf numFmtId="0" fontId="13" fillId="0" borderId="12" xfId="0" applyFont="1" applyBorder="1" applyAlignment="1">
      <alignment horizontal="left" vertical="top" wrapText="1"/>
    </xf>
    <xf numFmtId="0" fontId="19" fillId="0" borderId="0" xfId="0" applyFont="1" applyAlignment="1" applyProtection="1">
      <alignment horizontal="center" vertical="center"/>
      <protection locked="0"/>
    </xf>
    <xf numFmtId="0" fontId="19" fillId="9" borderId="36" xfId="0" applyFont="1" applyFill="1" applyBorder="1" applyAlignment="1" applyProtection="1">
      <alignment horizontal="center" vertical="center"/>
      <protection locked="0"/>
    </xf>
    <xf numFmtId="0" fontId="19" fillId="9" borderId="44" xfId="0" applyFont="1" applyFill="1" applyBorder="1" applyAlignment="1" applyProtection="1">
      <alignment horizontal="center" vertical="center"/>
      <protection locked="0"/>
    </xf>
    <xf numFmtId="177" fontId="19" fillId="0" borderId="36" xfId="0" applyNumberFormat="1" applyFont="1" applyBorder="1" applyAlignment="1">
      <alignment horizontal="center" vertical="center"/>
    </xf>
    <xf numFmtId="177" fontId="19" fillId="0" borderId="44" xfId="0" applyNumberFormat="1" applyFont="1" applyBorder="1" applyAlignment="1">
      <alignment horizontal="center" vertical="center"/>
    </xf>
    <xf numFmtId="176" fontId="19" fillId="0" borderId="36" xfId="0" applyNumberFormat="1" applyFont="1" applyBorder="1" applyAlignment="1">
      <alignment horizontal="center" vertical="center"/>
    </xf>
    <xf numFmtId="176" fontId="19" fillId="0" borderId="44" xfId="0" applyNumberFormat="1" applyFont="1" applyBorder="1" applyAlignment="1">
      <alignment horizontal="center" vertical="center"/>
    </xf>
    <xf numFmtId="0" fontId="19" fillId="0" borderId="36" xfId="0" applyFont="1" applyBorder="1" applyAlignment="1">
      <alignment horizontal="center" vertical="center" wrapText="1"/>
    </xf>
    <xf numFmtId="0" fontId="19" fillId="0" borderId="43" xfId="0" applyFont="1" applyBorder="1" applyAlignment="1">
      <alignment horizontal="center" vertical="center" wrapText="1"/>
    </xf>
    <xf numFmtId="0" fontId="19" fillId="0" borderId="44" xfId="0" applyFont="1" applyBorder="1" applyAlignment="1">
      <alignment horizontal="center" vertical="center" wrapText="1"/>
    </xf>
    <xf numFmtId="20" fontId="19" fillId="0" borderId="36" xfId="0" applyNumberFormat="1" applyFont="1" applyBorder="1" applyAlignment="1">
      <alignment horizontal="center" vertical="center"/>
    </xf>
    <xf numFmtId="20" fontId="19" fillId="0" borderId="43" xfId="0" applyNumberFormat="1" applyFont="1" applyBorder="1" applyAlignment="1">
      <alignment horizontal="center" vertical="center"/>
    </xf>
    <xf numFmtId="20" fontId="19" fillId="0" borderId="44" xfId="0" applyNumberFormat="1" applyFont="1" applyBorder="1" applyAlignment="1">
      <alignment horizontal="center" vertical="center"/>
    </xf>
    <xf numFmtId="0" fontId="19" fillId="0" borderId="36" xfId="0" applyFont="1" applyBorder="1" applyAlignment="1">
      <alignment horizontal="center" vertical="center"/>
    </xf>
    <xf numFmtId="0" fontId="19" fillId="0" borderId="43" xfId="0" applyFont="1" applyBorder="1" applyAlignment="1">
      <alignment horizontal="center" vertical="center"/>
    </xf>
    <xf numFmtId="0" fontId="19" fillId="0" borderId="44" xfId="0" applyFont="1" applyBorder="1" applyAlignment="1">
      <alignment horizontal="center" vertical="center"/>
    </xf>
    <xf numFmtId="20" fontId="19" fillId="0" borderId="36" xfId="0" applyNumberFormat="1" applyFont="1" applyBorder="1" applyAlignment="1">
      <alignment horizontal="left" vertical="center"/>
    </xf>
    <xf numFmtId="20" fontId="19" fillId="0" borderId="43" xfId="0" applyNumberFormat="1" applyFont="1" applyBorder="1" applyAlignment="1">
      <alignment horizontal="left" vertical="center"/>
    </xf>
    <xf numFmtId="20" fontId="19" fillId="0" borderId="44" xfId="0" applyNumberFormat="1" applyFont="1" applyBorder="1" applyAlignment="1">
      <alignment horizontal="left" vertical="center"/>
    </xf>
    <xf numFmtId="0" fontId="13" fillId="0" borderId="84" xfId="0" applyFont="1" applyBorder="1" applyAlignment="1">
      <alignment horizontal="center" textRotation="90"/>
    </xf>
    <xf numFmtId="0" fontId="13" fillId="0" borderId="51" xfId="0" applyFont="1" applyBorder="1" applyAlignment="1">
      <alignment horizontal="center" textRotation="90"/>
    </xf>
    <xf numFmtId="0" fontId="13" fillId="0" borderId="47" xfId="0" applyFont="1" applyBorder="1" applyAlignment="1">
      <alignment horizontal="center" textRotation="90"/>
    </xf>
    <xf numFmtId="0" fontId="19" fillId="0" borderId="70" xfId="0" applyFont="1" applyBorder="1" applyAlignment="1">
      <alignment horizontal="center" vertical="center" wrapText="1"/>
    </xf>
    <xf numFmtId="0" fontId="19" fillId="0" borderId="56" xfId="0" applyFont="1" applyBorder="1" applyAlignment="1">
      <alignment horizontal="center" vertical="center" wrapText="1"/>
    </xf>
    <xf numFmtId="0" fontId="19" fillId="0" borderId="58" xfId="0" applyFont="1" applyBorder="1" applyAlignment="1">
      <alignment horizontal="center" vertical="center" wrapText="1"/>
    </xf>
    <xf numFmtId="0" fontId="19" fillId="0" borderId="89" xfId="0" applyFont="1" applyBorder="1" applyAlignment="1">
      <alignment horizontal="center" vertical="center"/>
    </xf>
    <xf numFmtId="0" fontId="19" fillId="0" borderId="90" xfId="0" applyFont="1" applyBorder="1" applyAlignment="1">
      <alignment horizontal="center" vertical="center"/>
    </xf>
    <xf numFmtId="0" fontId="19" fillId="0" borderId="91" xfId="0" applyFont="1" applyBorder="1" applyAlignment="1">
      <alignment horizontal="center" vertical="center"/>
    </xf>
    <xf numFmtId="176" fontId="19" fillId="9" borderId="14" xfId="0" applyNumberFormat="1" applyFont="1" applyFill="1" applyBorder="1" applyAlignment="1" applyProtection="1">
      <alignment horizontal="center" vertical="center"/>
      <protection locked="0"/>
    </xf>
    <xf numFmtId="176" fontId="19" fillId="9" borderId="0" xfId="0" applyNumberFormat="1" applyFont="1" applyFill="1" applyAlignment="1" applyProtection="1">
      <alignment horizontal="center" vertical="center"/>
      <protection locked="0"/>
    </xf>
    <xf numFmtId="176" fontId="19" fillId="9" borderId="15" xfId="0" applyNumberFormat="1" applyFont="1" applyFill="1" applyBorder="1" applyAlignment="1" applyProtection="1">
      <alignment horizontal="center" vertical="center"/>
      <protection locked="0"/>
    </xf>
    <xf numFmtId="0" fontId="19" fillId="0" borderId="16" xfId="0" applyFont="1" applyBorder="1" applyAlignment="1">
      <alignment horizontal="center" vertical="center"/>
    </xf>
    <xf numFmtId="0" fontId="19" fillId="0" borderId="4" xfId="0" applyFont="1" applyBorder="1" applyAlignment="1">
      <alignment horizontal="center" vertical="center"/>
    </xf>
    <xf numFmtId="0" fontId="19" fillId="0" borderId="17" xfId="0" applyFont="1" applyBorder="1" applyAlignment="1">
      <alignment horizontal="center" vertical="center"/>
    </xf>
    <xf numFmtId="0" fontId="19" fillId="0" borderId="41" xfId="0" applyFont="1" applyBorder="1" applyAlignment="1">
      <alignment horizontal="center" vertical="center"/>
    </xf>
    <xf numFmtId="0" fontId="13" fillId="0" borderId="21" xfId="0" applyFont="1" applyBorder="1" applyAlignment="1">
      <alignment horizontal="center" textRotation="90"/>
    </xf>
    <xf numFmtId="0" fontId="13" fillId="0" borderId="8" xfId="0" applyFont="1" applyBorder="1" applyAlignment="1">
      <alignment horizontal="center" textRotation="90"/>
    </xf>
    <xf numFmtId="0" fontId="13" fillId="0" borderId="14" xfId="0" applyFont="1" applyBorder="1" applyAlignment="1">
      <alignment horizontal="center" textRotation="90"/>
    </xf>
    <xf numFmtId="0" fontId="13" fillId="0" borderId="6" xfId="0" applyFont="1" applyBorder="1" applyAlignment="1">
      <alignment horizontal="center" textRotation="90"/>
    </xf>
    <xf numFmtId="0" fontId="13" fillId="0" borderId="20" xfId="0" applyFont="1" applyBorder="1" applyAlignment="1">
      <alignment horizontal="center" textRotation="90"/>
    </xf>
    <xf numFmtId="0" fontId="13" fillId="0" borderId="10" xfId="0" applyFont="1" applyBorder="1" applyAlignment="1">
      <alignment horizontal="center" textRotation="90"/>
    </xf>
    <xf numFmtId="0" fontId="19" fillId="0" borderId="86" xfId="0" applyFont="1" applyBorder="1" applyAlignment="1">
      <alignment horizontal="center" vertical="center"/>
    </xf>
    <xf numFmtId="0" fontId="19" fillId="0" borderId="70" xfId="0" applyFont="1" applyBorder="1" applyAlignment="1">
      <alignment horizontal="center" vertical="center"/>
    </xf>
    <xf numFmtId="0" fontId="19" fillId="0" borderId="56" xfId="0" applyFont="1" applyBorder="1" applyAlignment="1">
      <alignment horizontal="center" vertical="center"/>
    </xf>
    <xf numFmtId="0" fontId="19" fillId="0" borderId="40" xfId="0" applyFont="1" applyBorder="1" applyAlignment="1">
      <alignment horizontal="left" vertical="center"/>
    </xf>
    <xf numFmtId="0" fontId="19" fillId="0" borderId="42" xfId="0" applyFont="1" applyBorder="1" applyAlignment="1">
      <alignment horizontal="left" vertical="center"/>
    </xf>
    <xf numFmtId="0" fontId="19" fillId="0" borderId="94" xfId="0" applyFont="1" applyBorder="1" applyAlignment="1">
      <alignment horizontal="left" vertical="center"/>
    </xf>
    <xf numFmtId="0" fontId="19" fillId="0" borderId="50" xfId="0" applyFont="1" applyBorder="1" applyAlignment="1">
      <alignment horizontal="center" vertical="center"/>
    </xf>
    <xf numFmtId="0" fontId="19" fillId="0" borderId="87" xfId="0" applyFont="1" applyBorder="1" applyAlignment="1">
      <alignment horizontal="center" vertical="center"/>
    </xf>
    <xf numFmtId="0" fontId="19" fillId="0" borderId="93" xfId="0" applyFont="1" applyBorder="1" applyAlignment="1">
      <alignment horizontal="center" vertical="center"/>
    </xf>
    <xf numFmtId="0" fontId="19" fillId="0" borderId="59" xfId="0" applyFont="1" applyBorder="1" applyAlignment="1">
      <alignment horizontal="center" vertical="center"/>
    </xf>
    <xf numFmtId="176" fontId="19" fillId="0" borderId="87" xfId="0" applyNumberFormat="1" applyFont="1" applyBorder="1" applyAlignment="1">
      <alignment horizontal="center" vertical="center"/>
    </xf>
    <xf numFmtId="176" fontId="19" fillId="0" borderId="59" xfId="0" applyNumberFormat="1" applyFont="1" applyBorder="1" applyAlignment="1">
      <alignment horizontal="center" vertical="center"/>
    </xf>
    <xf numFmtId="0" fontId="19" fillId="0" borderId="18" xfId="0" applyFont="1" applyBorder="1" applyAlignment="1">
      <alignment horizontal="center" vertical="center"/>
    </xf>
    <xf numFmtId="0" fontId="19" fillId="0" borderId="11" xfId="0" applyFont="1" applyBorder="1" applyAlignment="1">
      <alignment horizontal="center" vertical="center"/>
    </xf>
    <xf numFmtId="0" fontId="19" fillId="0" borderId="12" xfId="0" applyFont="1" applyBorder="1" applyAlignment="1">
      <alignment horizontal="center" vertical="center"/>
    </xf>
    <xf numFmtId="0" fontId="19" fillId="0" borderId="20"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19" fillId="0" borderId="40" xfId="0" applyFont="1" applyBorder="1" applyAlignment="1">
      <alignment horizontal="center" vertical="center"/>
    </xf>
    <xf numFmtId="0" fontId="19" fillId="0" borderId="94" xfId="0" applyFont="1" applyBorder="1" applyAlignment="1">
      <alignment horizontal="center" vertical="center"/>
    </xf>
    <xf numFmtId="0" fontId="19" fillId="0" borderId="21" xfId="0" applyFont="1" applyBorder="1" applyAlignment="1">
      <alignment horizontal="center" vertical="center"/>
    </xf>
    <xf numFmtId="0" fontId="19" fillId="0" borderId="1" xfId="0" applyFont="1" applyBorder="1" applyAlignment="1">
      <alignment horizontal="center" vertical="center"/>
    </xf>
    <xf numFmtId="0" fontId="19" fillId="0" borderId="95" xfId="0" applyFont="1" applyBorder="1" applyAlignment="1">
      <alignment horizontal="center" vertical="center"/>
    </xf>
    <xf numFmtId="177" fontId="19" fillId="9" borderId="14" xfId="0" applyNumberFormat="1" applyFont="1" applyFill="1" applyBorder="1" applyAlignment="1" applyProtection="1">
      <alignment horizontal="center" vertical="center"/>
      <protection locked="0"/>
    </xf>
    <xf numFmtId="177" fontId="19" fillId="9" borderId="0" xfId="0" applyNumberFormat="1" applyFont="1" applyFill="1" applyAlignment="1" applyProtection="1">
      <alignment horizontal="center" vertical="center"/>
      <protection locked="0"/>
    </xf>
    <xf numFmtId="177" fontId="19" fillId="9" borderId="15" xfId="0" applyNumberFormat="1" applyFont="1" applyFill="1" applyBorder="1" applyAlignment="1" applyProtection="1">
      <alignment horizontal="center" vertical="center"/>
      <protection locked="0"/>
    </xf>
    <xf numFmtId="0" fontId="19" fillId="0" borderId="42" xfId="0" applyFont="1" applyBorder="1" applyAlignment="1">
      <alignment horizontal="center" vertical="center"/>
    </xf>
    <xf numFmtId="0" fontId="19" fillId="11" borderId="36" xfId="0" applyFont="1" applyFill="1" applyBorder="1" applyAlignment="1">
      <alignment horizontal="center" vertical="center"/>
    </xf>
    <xf numFmtId="0" fontId="19" fillId="11" borderId="43" xfId="0" applyFont="1" applyFill="1" applyBorder="1" applyAlignment="1">
      <alignment horizontal="center" vertical="center"/>
    </xf>
    <xf numFmtId="0" fontId="19" fillId="11" borderId="44" xfId="0" applyFont="1" applyFill="1" applyBorder="1" applyAlignment="1">
      <alignment horizontal="center" vertical="center"/>
    </xf>
  </cellXfs>
  <cellStyles count="5">
    <cellStyle name="標準" xfId="0" builtinId="0"/>
    <cellStyle name="標準 2" xfId="1" xr:uid="{00000000-0005-0000-0000-000003000000}"/>
    <cellStyle name="標準 3" xfId="2" xr:uid="{00000000-0005-0000-0000-000004000000}"/>
    <cellStyle name="標準_（トップランナー基準）戸建_RC造_エコポイント対象住宅証明　設計内容説明書20100215" xfId="3" xr:uid="{00000000-0005-0000-0000-000005000000}"/>
    <cellStyle name="標準_HP住-059-2" xfId="4" xr:uid="{00000000-0005-0000-0000-000006000000}"/>
  </cellStyles>
  <dxfs count="10">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ill>
        <patternFill>
          <bgColor theme="0" tint="-0.499984740745262"/>
        </patternFill>
      </fill>
    </dxf>
    <dxf>
      <fill>
        <patternFill>
          <bgColor theme="0" tint="-0.499984740745262"/>
        </patternFill>
      </fill>
    </dxf>
    <dxf>
      <font>
        <color rgb="FFFF0000"/>
      </font>
      <fill>
        <patternFill>
          <bgColor theme="5" tint="0.79998168889431442"/>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9" defaultPivotStyle="PivotStyleLight16"/>
  <colors>
    <mruColors>
      <color rgb="FFFFFFFF"/>
      <color rgb="FFCCFFFF"/>
      <color rgb="FFFFFF99"/>
      <color rgb="FF33CCCC"/>
      <color rgb="FFFFCC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787214</xdr:colOff>
      <xdr:row>3</xdr:row>
      <xdr:rowOff>22224</xdr:rowOff>
    </xdr:from>
    <xdr:to>
      <xdr:col>12</xdr:col>
      <xdr:colOff>95250</xdr:colOff>
      <xdr:row>4</xdr:row>
      <xdr:rowOff>3174</xdr:rowOff>
    </xdr:to>
    <xdr:sp macro="" textlink="">
      <xdr:nvSpPr>
        <xdr:cNvPr id="2" name="正方形/長方形 1">
          <a:extLst>
            <a:ext uri="{FF2B5EF4-FFF2-40B4-BE49-F238E27FC236}">
              <a16:creationId xmlns:a16="http://schemas.microsoft.com/office/drawing/2014/main" id="{B1618AC2-C675-B30B-C053-CABD8C6E34AA}"/>
            </a:ext>
          </a:extLst>
        </xdr:cNvPr>
        <xdr:cNvSpPr/>
      </xdr:nvSpPr>
      <xdr:spPr>
        <a:xfrm>
          <a:off x="4320989" y="793749"/>
          <a:ext cx="2946586"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050">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1050">
              <a:solidFill>
                <a:sysClr val="windowText" lastClr="000000"/>
              </a:solidFill>
              <a:latin typeface="HGPｺﾞｼｯｸM" panose="020B0600000000000000" pitchFamily="50" charset="-128"/>
              <a:ea typeface="HGPｺﾞｼｯｸM" panose="020B0600000000000000" pitchFamily="50" charset="-128"/>
            </a:rPr>
            <a:t>入力した住戸数の合計が表示されます。</a:t>
          </a:r>
        </a:p>
      </xdr:txBody>
    </xdr:sp>
    <xdr:clientData fPrintsWithSheet="0"/>
  </xdr:twoCellAnchor>
  <xdr:twoCellAnchor>
    <xdr:from>
      <xdr:col>5</xdr:col>
      <xdr:colOff>787214</xdr:colOff>
      <xdr:row>2</xdr:row>
      <xdr:rowOff>12699</xdr:rowOff>
    </xdr:from>
    <xdr:to>
      <xdr:col>12</xdr:col>
      <xdr:colOff>95250</xdr:colOff>
      <xdr:row>2</xdr:row>
      <xdr:rowOff>250824</xdr:rowOff>
    </xdr:to>
    <xdr:sp macro="" textlink="">
      <xdr:nvSpPr>
        <xdr:cNvPr id="3" name="正方形/長方形 2">
          <a:extLst>
            <a:ext uri="{FF2B5EF4-FFF2-40B4-BE49-F238E27FC236}">
              <a16:creationId xmlns:a16="http://schemas.microsoft.com/office/drawing/2014/main" id="{EB30E305-FDAF-F837-6DCF-28FE7AAF1979}"/>
            </a:ext>
          </a:extLst>
        </xdr:cNvPr>
        <xdr:cNvSpPr/>
      </xdr:nvSpPr>
      <xdr:spPr>
        <a:xfrm>
          <a:off x="4320989" y="527049"/>
          <a:ext cx="2946586"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050">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1050">
              <a:solidFill>
                <a:sysClr val="windowText" lastClr="000000"/>
              </a:solidFill>
              <a:latin typeface="HGPｺﾞｼｯｸM" panose="020B0600000000000000" pitchFamily="50" charset="-128"/>
              <a:ea typeface="HGPｺﾞｼｯｸM" panose="020B0600000000000000" pitchFamily="50" charset="-128"/>
            </a:rPr>
            <a:t>第１</a:t>
          </a:r>
          <a:r>
            <a:rPr kumimoji="1" lang="en-US" altLang="ja-JP" sz="1050">
              <a:solidFill>
                <a:sysClr val="windowText" lastClr="000000"/>
              </a:solidFill>
              <a:latin typeface="HGPｺﾞｼｯｸM" panose="020B0600000000000000" pitchFamily="50" charset="-128"/>
              <a:ea typeface="HGPｺﾞｼｯｸM" panose="020B0600000000000000" pitchFamily="50" charset="-128"/>
            </a:rPr>
            <a:t>,2</a:t>
          </a:r>
          <a:r>
            <a:rPr kumimoji="1" lang="ja-JP" altLang="en-US" sz="1050">
              <a:solidFill>
                <a:sysClr val="windowText" lastClr="000000"/>
              </a:solidFill>
              <a:latin typeface="HGPｺﾞｼｯｸM" panose="020B0600000000000000" pitchFamily="50" charset="-128"/>
              <a:ea typeface="HGPｺﾞｼｯｸM" panose="020B0600000000000000" pitchFamily="50" charset="-128"/>
            </a:rPr>
            <a:t>面で選択した地域の区分が反映されます。</a:t>
          </a:r>
        </a:p>
      </xdr:txBody>
    </xdr:sp>
    <xdr:clientData fPrintsWithSheet="0"/>
  </xdr:twoCellAnchor>
  <xdr:twoCellAnchor>
    <xdr:from>
      <xdr:col>27</xdr:col>
      <xdr:colOff>238125</xdr:colOff>
      <xdr:row>2</xdr:row>
      <xdr:rowOff>123825</xdr:rowOff>
    </xdr:from>
    <xdr:to>
      <xdr:col>37</xdr:col>
      <xdr:colOff>295275</xdr:colOff>
      <xdr:row>9</xdr:row>
      <xdr:rowOff>1028700</xdr:rowOff>
    </xdr:to>
    <xdr:sp macro="" textlink="">
      <xdr:nvSpPr>
        <xdr:cNvPr id="4" name="四角形: 角を丸くする 3">
          <a:extLst>
            <a:ext uri="{FF2B5EF4-FFF2-40B4-BE49-F238E27FC236}">
              <a16:creationId xmlns:a16="http://schemas.microsoft.com/office/drawing/2014/main" id="{AEBCD394-098E-209D-8AE9-728E06E934F3}"/>
            </a:ext>
          </a:extLst>
        </xdr:cNvPr>
        <xdr:cNvSpPr/>
      </xdr:nvSpPr>
      <xdr:spPr>
        <a:xfrm>
          <a:off x="14420850" y="638175"/>
          <a:ext cx="4857750" cy="2466975"/>
        </a:xfrm>
        <a:prstGeom prst="roundRect">
          <a:avLst>
            <a:gd name="adj" fmla="val 5856"/>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chemeClr val="tx2">
                  <a:lumMod val="75000"/>
                </a:schemeClr>
              </a:solidFill>
              <a:latin typeface="メイリオ" panose="020B0604030504040204" pitchFamily="50" charset="-128"/>
              <a:ea typeface="メイリオ" panose="020B0604030504040204" pitchFamily="50" charset="-128"/>
            </a:rPr>
            <a:t>【</a:t>
          </a:r>
          <a:r>
            <a:rPr kumimoji="1" lang="ja-JP" altLang="en-US" sz="1400">
              <a:solidFill>
                <a:schemeClr val="tx2">
                  <a:lumMod val="75000"/>
                </a:schemeClr>
              </a:solidFill>
              <a:latin typeface="メイリオ" panose="020B0604030504040204" pitchFamily="50" charset="-128"/>
              <a:ea typeface="メイリオ" panose="020B0604030504040204" pitchFamily="50" charset="-128"/>
            </a:rPr>
            <a:t>作成におけるの注意</a:t>
          </a:r>
          <a:r>
            <a:rPr kumimoji="1" lang="en-US" altLang="ja-JP" sz="1400">
              <a:solidFill>
                <a:schemeClr val="tx2">
                  <a:lumMod val="75000"/>
                </a:schemeClr>
              </a:solidFill>
              <a:latin typeface="メイリオ" panose="020B0604030504040204" pitchFamily="50" charset="-128"/>
              <a:ea typeface="メイリオ" panose="020B0604030504040204" pitchFamily="50" charset="-128"/>
            </a:rPr>
            <a:t>】</a:t>
          </a:r>
        </a:p>
        <a:p>
          <a:pPr algn="l"/>
          <a:r>
            <a:rPr kumimoji="1" lang="ja-JP" altLang="en-US" sz="1400">
              <a:solidFill>
                <a:schemeClr val="tx2">
                  <a:lumMod val="75000"/>
                </a:schemeClr>
              </a:solidFill>
              <a:latin typeface="メイリオ" panose="020B0604030504040204" pitchFamily="50" charset="-128"/>
              <a:ea typeface="メイリオ" panose="020B0604030504040204" pitchFamily="50" charset="-128"/>
            </a:rPr>
            <a:t>このシートは必要に応じてご提出ください。（任意）</a:t>
          </a:r>
          <a:endParaRPr kumimoji="1" lang="en-US" altLang="ja-JP" sz="1400">
            <a:solidFill>
              <a:schemeClr val="tx2">
                <a:lumMod val="75000"/>
              </a:schemeClr>
            </a:solidFill>
            <a:latin typeface="メイリオ" panose="020B0604030504040204" pitchFamily="50" charset="-128"/>
            <a:ea typeface="メイリオ" panose="020B0604030504040204" pitchFamily="50" charset="-128"/>
          </a:endParaRPr>
        </a:p>
        <a:p>
          <a:pPr algn="l"/>
          <a:r>
            <a:rPr kumimoji="1" lang="ja-JP" altLang="en-US" sz="1400">
              <a:solidFill>
                <a:schemeClr val="tx2">
                  <a:lumMod val="75000"/>
                </a:schemeClr>
              </a:solidFill>
              <a:latin typeface="メイリオ" panose="020B0604030504040204" pitchFamily="50" charset="-128"/>
              <a:ea typeface="メイリオ" panose="020B0604030504040204" pitchFamily="50" charset="-128"/>
            </a:rPr>
            <a:t>建築研究所の共同住宅等の計算結果集計プログラム計算結果によることも可能です。</a:t>
          </a:r>
          <a:endParaRPr kumimoji="1" lang="en-US" altLang="ja-JP" sz="1400">
            <a:solidFill>
              <a:schemeClr val="tx2">
                <a:lumMod val="75000"/>
              </a:schemeClr>
            </a:solidFill>
            <a:latin typeface="メイリオ" panose="020B0604030504040204" pitchFamily="50" charset="-128"/>
            <a:ea typeface="メイリオ" panose="020B0604030504040204" pitchFamily="50" charset="-128"/>
          </a:endParaRPr>
        </a:p>
        <a:p>
          <a:pPr algn="l"/>
          <a:r>
            <a:rPr kumimoji="1" lang="ja-JP" altLang="en-US" sz="1400">
              <a:solidFill>
                <a:schemeClr val="tx2">
                  <a:lumMod val="75000"/>
                </a:schemeClr>
              </a:solidFill>
              <a:latin typeface="メイリオ" panose="020B0604030504040204" pitchFamily="50" charset="-128"/>
              <a:ea typeface="メイリオ" panose="020B0604030504040204" pitchFamily="50" charset="-128"/>
            </a:rPr>
            <a:t>（</a:t>
          </a:r>
          <a:r>
            <a:rPr kumimoji="1" lang="en-US" altLang="ja-JP" sz="1400">
              <a:solidFill>
                <a:schemeClr val="tx2">
                  <a:lumMod val="75000"/>
                </a:schemeClr>
              </a:solidFill>
              <a:latin typeface="メイリオ" panose="020B0604030504040204" pitchFamily="50" charset="-128"/>
              <a:ea typeface="メイリオ" panose="020B0604030504040204" pitchFamily="50" charset="-128"/>
            </a:rPr>
            <a:t>https://house.lowenergy.jp/program</a:t>
          </a:r>
          <a:r>
            <a:rPr kumimoji="1" lang="ja-JP" altLang="en-US" sz="1400">
              <a:solidFill>
                <a:schemeClr val="tx2">
                  <a:lumMod val="75000"/>
                </a:schemeClr>
              </a:solidFill>
              <a:latin typeface="メイリオ" panose="020B0604030504040204" pitchFamily="50" charset="-128"/>
              <a:ea typeface="メイリオ" panose="020B0604030504040204" pitchFamily="50" charset="-128"/>
            </a:rPr>
            <a:t>）</a:t>
          </a:r>
        </a:p>
        <a:p>
          <a:pPr algn="l"/>
          <a:endParaRPr kumimoji="1" lang="en-US" altLang="ja-JP" sz="1400">
            <a:solidFill>
              <a:schemeClr val="tx2">
                <a:lumMod val="75000"/>
              </a:schemeClr>
            </a:solidFill>
            <a:latin typeface="メイリオ" panose="020B0604030504040204" pitchFamily="50" charset="-128"/>
            <a:ea typeface="メイリオ" panose="020B0604030504040204"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ommon2\&#20849;&#26377;&#12501;&#12457;&#12523;&#12480;\&#9670;&#25216;&#34899;&#37096;\&#9734;&#25216;&#34899;&#32207;&#25324;&#37096;\&#9632;&#21463;&#28193;&#12539;&#20206;&#32622;&#12365;\&#9632;&#22238;&#35239;&#38306;&#20418;\&#9632;2025&#24180;4&#26376;&#25913;&#27491;&#38306;&#36899;\&#9632;&#20302;&#28845;&#32032;\&#35373;&#35336;&#20869;&#23481;&#35500;&#26126;&#26360;&#65288;&#20849;&#21516;&#65289;\&#12304;&#32232;&#38598;&#20013;&#12305;&#35373;&#35336;&#20869;&#23481;&#35500;&#26126;&#26360;&#65288;&#20849;&#21516;&#65289;.xlsx" TargetMode="External"/><Relationship Id="rId1" Type="http://schemas.openxmlformats.org/officeDocument/2006/relationships/externalLinkPath" Target="/&#9670;&#25216;&#34899;&#37096;/&#9734;&#25216;&#34899;&#32207;&#25324;&#37096;/&#9632;&#21463;&#28193;&#12539;&#20206;&#32622;&#12365;/&#9632;&#22238;&#35239;&#38306;&#20418;/&#9632;2025&#24180;4&#26376;&#25913;&#27491;&#38306;&#36899;/&#9632;&#20302;&#28845;&#32032;/&#35373;&#35336;&#20869;&#23481;&#35500;&#26126;&#26360;&#65288;&#20849;&#21516;&#65289;/&#12304;&#32232;&#38598;&#20013;&#12305;&#35373;&#35336;&#20869;&#23481;&#35500;&#26126;&#26360;&#65288;&#20849;&#2151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作成要領"/>
      <sheetName val="第１面"/>
      <sheetName val="第２面"/>
      <sheetName val="第３面"/>
      <sheetName val="別添①"/>
      <sheetName val="旧　別添②"/>
      <sheetName val="旧　第一面(1)"/>
      <sheetName val="旧　第一面(2)"/>
      <sheetName val="旧　第三面"/>
      <sheetName val="master"/>
      <sheetName val="別紙mast"/>
      <sheetName val="リスト"/>
      <sheetName val="変更履歴"/>
    </sheetNames>
    <sheetDataSet>
      <sheetData sheetId="0"/>
      <sheetData sheetId="1"/>
      <sheetData sheetId="2"/>
      <sheetData sheetId="3"/>
      <sheetData sheetId="4"/>
      <sheetData sheetId="5"/>
      <sheetData sheetId="6"/>
      <sheetData sheetId="7"/>
      <sheetData sheetId="8"/>
      <sheetData sheetId="9">
        <row r="6">
          <cell r="R6" t="str">
            <v>共同住宅等の計算結果集計プログラム計算結果による</v>
          </cell>
        </row>
        <row r="7">
          <cell r="R7" t="str">
            <v>設計内容説明書(別紙)による</v>
          </cell>
        </row>
      </sheetData>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N63"/>
  <sheetViews>
    <sheetView showGridLines="0" tabSelected="1" view="pageBreakPreview" zoomScaleNormal="85" zoomScaleSheetLayoutView="100" workbookViewId="0">
      <selection activeCell="G3" sqref="G3:AI3"/>
    </sheetView>
  </sheetViews>
  <sheetFormatPr defaultColWidth="2.875" defaultRowHeight="17.25" customHeight="1"/>
  <cols>
    <col min="1" max="1" width="1.625" style="78" customWidth="1"/>
    <col min="2" max="36" width="2.875" style="78"/>
    <col min="37" max="41" width="0" style="78" hidden="1" customWidth="1"/>
    <col min="42" max="43" width="2.875" style="78"/>
    <col min="44" max="44" width="5.25" style="78" bestFit="1" customWidth="1"/>
    <col min="45" max="16384" width="2.875" style="78"/>
  </cols>
  <sheetData>
    <row r="1" spans="2:40" ht="10.5" customHeight="1"/>
    <row r="2" spans="2:40" ht="17.25" customHeight="1" thickBot="1">
      <c r="B2" s="79" t="s">
        <v>205</v>
      </c>
      <c r="AI2" s="80" t="s">
        <v>8</v>
      </c>
    </row>
    <row r="3" spans="2:40" ht="20.100000000000001" customHeight="1">
      <c r="B3" s="255" t="s">
        <v>30</v>
      </c>
      <c r="C3" s="256"/>
      <c r="D3" s="256"/>
      <c r="E3" s="256"/>
      <c r="F3" s="257"/>
      <c r="G3" s="258"/>
      <c r="H3" s="259"/>
      <c r="I3" s="259"/>
      <c r="J3" s="259"/>
      <c r="K3" s="259"/>
      <c r="L3" s="259"/>
      <c r="M3" s="259"/>
      <c r="N3" s="259"/>
      <c r="O3" s="259"/>
      <c r="P3" s="259"/>
      <c r="Q3" s="259"/>
      <c r="R3" s="259"/>
      <c r="S3" s="259"/>
      <c r="T3" s="259"/>
      <c r="U3" s="259"/>
      <c r="V3" s="259"/>
      <c r="W3" s="259"/>
      <c r="X3" s="259"/>
      <c r="Y3" s="259"/>
      <c r="Z3" s="259"/>
      <c r="AA3" s="259"/>
      <c r="AB3" s="259"/>
      <c r="AC3" s="259"/>
      <c r="AD3" s="259"/>
      <c r="AE3" s="259"/>
      <c r="AF3" s="259"/>
      <c r="AG3" s="259"/>
      <c r="AH3" s="259"/>
      <c r="AI3" s="260"/>
    </row>
    <row r="4" spans="2:40" ht="20.100000000000001" customHeight="1" thickBot="1">
      <c r="B4" s="279" t="s">
        <v>187</v>
      </c>
      <c r="C4" s="280"/>
      <c r="D4" s="280"/>
      <c r="E4" s="280"/>
      <c r="F4" s="281"/>
      <c r="G4" s="282"/>
      <c r="H4" s="283"/>
      <c r="I4" s="283"/>
      <c r="J4" s="283"/>
      <c r="K4" s="283"/>
      <c r="L4" s="283"/>
      <c r="M4" s="283"/>
      <c r="N4" s="283"/>
      <c r="O4" s="283"/>
      <c r="P4" s="283"/>
      <c r="Q4" s="283"/>
      <c r="R4" s="283"/>
      <c r="S4" s="283"/>
      <c r="T4" s="283"/>
      <c r="U4" s="283"/>
      <c r="V4" s="283"/>
      <c r="W4" s="283"/>
      <c r="X4" s="283"/>
      <c r="Y4" s="283"/>
      <c r="Z4" s="283"/>
      <c r="AA4" s="283"/>
      <c r="AB4" s="283"/>
      <c r="AC4" s="283"/>
      <c r="AD4" s="283"/>
      <c r="AE4" s="283"/>
      <c r="AF4" s="283"/>
      <c r="AG4" s="283"/>
      <c r="AH4" s="283"/>
      <c r="AI4" s="284"/>
    </row>
    <row r="5" spans="2:40" ht="7.5" customHeight="1" thickBot="1"/>
    <row r="6" spans="2:40" ht="15.75" customHeight="1">
      <c r="B6" s="265" t="s">
        <v>15</v>
      </c>
      <c r="C6" s="266"/>
      <c r="D6" s="266"/>
      <c r="E6" s="269" t="s">
        <v>2</v>
      </c>
      <c r="F6" s="266"/>
      <c r="G6" s="270"/>
      <c r="H6" s="272" t="s">
        <v>223</v>
      </c>
      <c r="I6" s="273"/>
      <c r="J6" s="273"/>
      <c r="K6" s="273"/>
      <c r="L6" s="273"/>
      <c r="M6" s="273"/>
      <c r="N6" s="273"/>
      <c r="O6" s="273"/>
      <c r="P6" s="273"/>
      <c r="Q6" s="273"/>
      <c r="R6" s="273"/>
      <c r="S6" s="273"/>
      <c r="T6" s="273"/>
      <c r="U6" s="273"/>
      <c r="V6" s="273"/>
      <c r="W6" s="273"/>
      <c r="X6" s="273"/>
      <c r="Y6" s="273"/>
      <c r="Z6" s="273"/>
      <c r="AA6" s="273"/>
      <c r="AB6" s="273"/>
      <c r="AC6" s="273"/>
      <c r="AD6" s="273"/>
      <c r="AE6" s="273"/>
      <c r="AF6" s="273"/>
      <c r="AG6" s="274"/>
      <c r="AH6" s="261" t="s">
        <v>192</v>
      </c>
      <c r="AI6" s="262"/>
    </row>
    <row r="7" spans="2:40" ht="15.75" customHeight="1" thickBot="1">
      <c r="B7" s="267"/>
      <c r="C7" s="268"/>
      <c r="D7" s="268"/>
      <c r="E7" s="268"/>
      <c r="F7" s="268"/>
      <c r="G7" s="271"/>
      <c r="H7" s="275" t="s">
        <v>0</v>
      </c>
      <c r="I7" s="276"/>
      <c r="J7" s="276"/>
      <c r="K7" s="277"/>
      <c r="L7" s="275"/>
      <c r="M7" s="276"/>
      <c r="N7" s="276"/>
      <c r="O7" s="276"/>
      <c r="P7" s="276"/>
      <c r="Q7" s="276"/>
      <c r="R7" s="276"/>
      <c r="S7" s="276"/>
      <c r="T7" s="276"/>
      <c r="U7" s="276"/>
      <c r="V7" s="276"/>
      <c r="W7" s="276"/>
      <c r="X7" s="276"/>
      <c r="Y7" s="276"/>
      <c r="Z7" s="277"/>
      <c r="AA7" s="277"/>
      <c r="AB7" s="277"/>
      <c r="AC7" s="278"/>
      <c r="AD7" s="275" t="s">
        <v>1</v>
      </c>
      <c r="AE7" s="276"/>
      <c r="AF7" s="276"/>
      <c r="AG7" s="276"/>
      <c r="AH7" s="263"/>
      <c r="AI7" s="264"/>
      <c r="AK7" s="252" t="s">
        <v>22</v>
      </c>
      <c r="AL7" s="253"/>
      <c r="AM7" s="253"/>
      <c r="AN7" s="254"/>
    </row>
    <row r="8" spans="2:40" ht="14.25" customHeight="1">
      <c r="B8" s="319" t="s">
        <v>206</v>
      </c>
      <c r="C8" s="320"/>
      <c r="D8" s="321"/>
      <c r="E8" s="332" t="s">
        <v>22</v>
      </c>
      <c r="F8" s="333"/>
      <c r="G8" s="333"/>
      <c r="H8" s="333"/>
      <c r="I8" s="333"/>
      <c r="J8" s="333"/>
      <c r="K8" s="334"/>
      <c r="L8" s="105"/>
      <c r="M8" s="331"/>
      <c r="N8" s="331"/>
      <c r="O8" s="331"/>
      <c r="P8" s="331"/>
      <c r="Q8" s="331"/>
      <c r="T8" s="175"/>
      <c r="X8" s="175"/>
      <c r="AC8" s="97"/>
      <c r="AD8" s="179" t="s">
        <v>3</v>
      </c>
      <c r="AE8" s="180" t="s">
        <v>222</v>
      </c>
      <c r="AF8" s="180"/>
      <c r="AG8" s="90"/>
      <c r="AH8" s="91"/>
      <c r="AI8" s="92"/>
      <c r="AK8" s="87">
        <f>IF(M8="■",1,0)</f>
        <v>0</v>
      </c>
      <c r="AL8" s="88">
        <f>IF(P8="■",2,0)</f>
        <v>0</v>
      </c>
      <c r="AM8" s="88">
        <f>IF(T8="■",3,0)</f>
        <v>0</v>
      </c>
      <c r="AN8" s="89">
        <f>IF(X8="■",4,0)</f>
        <v>0</v>
      </c>
    </row>
    <row r="9" spans="2:40" ht="14.25" customHeight="1">
      <c r="B9" s="322"/>
      <c r="C9" s="298"/>
      <c r="D9" s="323"/>
      <c r="E9" s="335"/>
      <c r="F9" s="336"/>
      <c r="G9" s="336"/>
      <c r="H9" s="336"/>
      <c r="I9" s="336"/>
      <c r="J9" s="336"/>
      <c r="K9" s="337"/>
      <c r="L9" s="175"/>
      <c r="P9" s="175"/>
      <c r="T9" s="175"/>
      <c r="X9" s="175"/>
      <c r="AC9" s="97"/>
      <c r="AD9" s="179" t="s">
        <v>3</v>
      </c>
      <c r="AE9" s="180" t="s">
        <v>16</v>
      </c>
      <c r="AF9" s="180"/>
      <c r="AG9" s="90"/>
      <c r="AH9" s="91"/>
      <c r="AI9" s="92"/>
      <c r="AK9" s="93">
        <f>IF(L9="■",5,0)</f>
        <v>0</v>
      </c>
      <c r="AL9" s="94">
        <f>IF(P9="■",6,0)</f>
        <v>0</v>
      </c>
      <c r="AM9" s="94">
        <f>IF(T9="■",7,0)</f>
        <v>0</v>
      </c>
      <c r="AN9" s="95">
        <f>IF(X9="■",8,0)</f>
        <v>0</v>
      </c>
    </row>
    <row r="10" spans="2:40" ht="14.25" customHeight="1">
      <c r="B10" s="322"/>
      <c r="C10" s="298"/>
      <c r="D10" s="323"/>
      <c r="E10" s="310" t="s">
        <v>215</v>
      </c>
      <c r="F10" s="311"/>
      <c r="G10" s="311"/>
      <c r="H10" s="311"/>
      <c r="I10" s="311"/>
      <c r="J10" s="311"/>
      <c r="K10" s="312"/>
      <c r="L10" s="125" t="s">
        <v>3</v>
      </c>
      <c r="M10" s="131" t="s">
        <v>211</v>
      </c>
      <c r="N10" s="131"/>
      <c r="O10" s="131"/>
      <c r="P10" s="172"/>
      <c r="Q10" s="131"/>
      <c r="R10" s="172"/>
      <c r="S10" s="172"/>
      <c r="T10" s="172"/>
      <c r="U10" s="172"/>
      <c r="V10" s="172"/>
      <c r="W10" s="172"/>
      <c r="X10" s="172"/>
      <c r="Y10" s="172"/>
      <c r="Z10" s="172"/>
      <c r="AA10" s="172"/>
      <c r="AB10" s="172"/>
      <c r="AC10" s="166"/>
      <c r="AD10" s="179" t="s">
        <v>3</v>
      </c>
      <c r="AE10" s="180"/>
      <c r="AF10" s="180"/>
      <c r="AG10" s="90"/>
      <c r="AH10" s="91"/>
      <c r="AI10" s="92"/>
      <c r="AK10" s="93"/>
      <c r="AL10" s="94"/>
      <c r="AM10" s="94"/>
      <c r="AN10" s="95"/>
    </row>
    <row r="11" spans="2:40" ht="14.25" customHeight="1">
      <c r="B11" s="322"/>
      <c r="C11" s="298"/>
      <c r="D11" s="323"/>
      <c r="E11" s="297"/>
      <c r="F11" s="298"/>
      <c r="G11" s="298"/>
      <c r="H11" s="298"/>
      <c r="I11" s="298"/>
      <c r="J11" s="298"/>
      <c r="K11" s="299"/>
      <c r="L11" s="96" t="s">
        <v>5</v>
      </c>
      <c r="M11" s="78" t="s">
        <v>212</v>
      </c>
      <c r="O11" s="175"/>
      <c r="AD11" s="96" t="s">
        <v>3</v>
      </c>
      <c r="AE11" s="180"/>
      <c r="AF11" s="180"/>
      <c r="AG11" s="90"/>
      <c r="AH11" s="91"/>
      <c r="AI11" s="92"/>
      <c r="AK11" s="93"/>
      <c r="AL11" s="94"/>
      <c r="AM11" s="94"/>
      <c r="AN11" s="95"/>
    </row>
    <row r="12" spans="2:40" ht="14.25" customHeight="1">
      <c r="B12" s="322"/>
      <c r="C12" s="298"/>
      <c r="D12" s="323"/>
      <c r="E12" s="316"/>
      <c r="F12" s="317"/>
      <c r="G12" s="317"/>
      <c r="H12" s="317"/>
      <c r="I12" s="317"/>
      <c r="J12" s="317"/>
      <c r="K12" s="318"/>
      <c r="L12" s="171"/>
      <c r="M12" s="83"/>
      <c r="N12" s="83"/>
      <c r="O12" s="83"/>
      <c r="P12" s="171"/>
      <c r="Q12" s="83"/>
      <c r="R12" s="171"/>
      <c r="S12" s="171"/>
      <c r="T12" s="171"/>
      <c r="U12" s="171"/>
      <c r="V12" s="171"/>
      <c r="W12" s="171"/>
      <c r="X12" s="171"/>
      <c r="Y12" s="171"/>
      <c r="Z12" s="171"/>
      <c r="AA12" s="171"/>
      <c r="AB12" s="171"/>
      <c r="AC12" s="165"/>
      <c r="AD12" s="179" t="s">
        <v>3</v>
      </c>
      <c r="AE12" s="180"/>
      <c r="AF12" s="180"/>
      <c r="AG12" s="90"/>
      <c r="AH12" s="91"/>
      <c r="AI12" s="92"/>
      <c r="AK12" s="93"/>
      <c r="AL12" s="94"/>
      <c r="AM12" s="94"/>
      <c r="AN12" s="95"/>
    </row>
    <row r="13" spans="2:40" ht="14.25" customHeight="1">
      <c r="B13" s="322"/>
      <c r="C13" s="298"/>
      <c r="D13" s="323"/>
      <c r="E13" s="335" t="s">
        <v>193</v>
      </c>
      <c r="F13" s="336"/>
      <c r="G13" s="336"/>
      <c r="H13" s="336"/>
      <c r="I13" s="336"/>
      <c r="J13" s="336"/>
      <c r="K13" s="337"/>
      <c r="L13" s="175"/>
      <c r="M13" s="341"/>
      <c r="N13" s="341"/>
      <c r="O13" s="341"/>
      <c r="P13" s="341"/>
      <c r="Q13" s="341"/>
      <c r="R13" s="341"/>
      <c r="T13" s="341"/>
      <c r="U13" s="341"/>
      <c r="V13" s="341"/>
      <c r="W13" s="341"/>
      <c r="X13" s="341"/>
      <c r="Y13" s="341"/>
      <c r="AC13" s="97"/>
      <c r="AD13" s="179" t="s">
        <v>3</v>
      </c>
      <c r="AE13" s="180"/>
      <c r="AF13" s="180"/>
      <c r="AG13" s="90"/>
      <c r="AH13" s="91"/>
      <c r="AI13" s="92"/>
      <c r="AK13" s="93"/>
      <c r="AL13" s="94"/>
      <c r="AM13" s="94"/>
      <c r="AN13" s="95"/>
    </row>
    <row r="14" spans="2:40" ht="14.25" customHeight="1">
      <c r="B14" s="324"/>
      <c r="C14" s="325"/>
      <c r="D14" s="326"/>
      <c r="E14" s="338"/>
      <c r="F14" s="339"/>
      <c r="G14" s="339"/>
      <c r="H14" s="339"/>
      <c r="I14" s="339"/>
      <c r="J14" s="339"/>
      <c r="K14" s="340"/>
      <c r="M14" s="78" t="s">
        <v>202</v>
      </c>
      <c r="Q14" s="176" t="s">
        <v>4</v>
      </c>
      <c r="R14" s="330"/>
      <c r="S14" s="330"/>
      <c r="T14" s="330"/>
      <c r="U14" s="330"/>
      <c r="V14" s="330"/>
      <c r="W14" s="330"/>
      <c r="X14" s="330"/>
      <c r="Y14" s="330"/>
      <c r="Z14" s="330"/>
      <c r="AA14" s="330"/>
      <c r="AB14" s="330"/>
      <c r="AC14" s="101" t="s">
        <v>6</v>
      </c>
      <c r="AD14" s="179" t="s">
        <v>3</v>
      </c>
      <c r="AE14" s="180"/>
      <c r="AF14" s="180"/>
      <c r="AG14" s="90"/>
      <c r="AH14" s="91"/>
      <c r="AI14" s="92"/>
    </row>
    <row r="15" spans="2:40" ht="14.25" customHeight="1">
      <c r="B15" s="346" t="s">
        <v>209</v>
      </c>
      <c r="C15" s="295"/>
      <c r="D15" s="347"/>
      <c r="E15" s="100" t="s">
        <v>210</v>
      </c>
      <c r="F15" s="102"/>
      <c r="G15" s="102"/>
      <c r="H15" s="103"/>
      <c r="I15" s="103"/>
      <c r="J15" s="103"/>
      <c r="K15" s="103"/>
      <c r="L15" s="104" t="s">
        <v>3</v>
      </c>
      <c r="M15" s="105" t="s">
        <v>61</v>
      </c>
      <c r="N15" s="105"/>
      <c r="O15" s="105"/>
      <c r="P15" s="88"/>
      <c r="Q15" s="106"/>
      <c r="R15" s="106"/>
      <c r="W15" s="106"/>
      <c r="AB15" s="176"/>
      <c r="AC15" s="107"/>
      <c r="AD15" s="108" t="s">
        <v>3</v>
      </c>
      <c r="AE15" s="109" t="s">
        <v>269</v>
      </c>
      <c r="AF15" s="109"/>
      <c r="AG15" s="110"/>
      <c r="AH15" s="244"/>
      <c r="AI15" s="196"/>
    </row>
    <row r="16" spans="2:40" ht="14.25" customHeight="1">
      <c r="B16" s="322"/>
      <c r="C16" s="298"/>
      <c r="D16" s="323"/>
      <c r="E16" s="111"/>
      <c r="F16" s="177"/>
      <c r="G16" s="177"/>
      <c r="H16" s="178"/>
      <c r="I16" s="178"/>
      <c r="J16" s="178"/>
      <c r="K16" s="178"/>
      <c r="L16" s="96" t="s">
        <v>3</v>
      </c>
      <c r="M16" s="78" t="s">
        <v>33</v>
      </c>
      <c r="P16" s="176"/>
      <c r="Q16" s="202"/>
      <c r="R16" s="202"/>
      <c r="S16" s="175"/>
      <c r="W16" s="202"/>
      <c r="X16" s="175"/>
      <c r="AB16" s="176"/>
      <c r="AC16" s="101"/>
      <c r="AD16" s="179" t="s">
        <v>3</v>
      </c>
      <c r="AE16" s="180"/>
      <c r="AF16" s="180"/>
      <c r="AG16" s="90"/>
      <c r="AH16" s="91"/>
      <c r="AI16" s="92"/>
    </row>
    <row r="17" spans="2:35" ht="14.25" customHeight="1">
      <c r="B17" s="322"/>
      <c r="C17" s="298"/>
      <c r="D17" s="323"/>
      <c r="E17" s="111"/>
      <c r="F17" s="177"/>
      <c r="G17" s="177"/>
      <c r="H17" s="178"/>
      <c r="I17" s="178"/>
      <c r="J17" s="178"/>
      <c r="K17" s="178"/>
      <c r="L17" s="96" t="s">
        <v>3</v>
      </c>
      <c r="M17" s="78" t="s">
        <v>60</v>
      </c>
      <c r="P17" s="176"/>
      <c r="Q17" s="202"/>
      <c r="R17" s="202"/>
      <c r="S17" s="175"/>
      <c r="W17" s="202"/>
      <c r="X17" s="175"/>
      <c r="AB17" s="176"/>
      <c r="AC17" s="101"/>
      <c r="AD17" s="179" t="s">
        <v>5</v>
      </c>
      <c r="AE17" s="180"/>
      <c r="AF17" s="180"/>
      <c r="AG17" s="90"/>
      <c r="AH17" s="91"/>
      <c r="AI17" s="92"/>
    </row>
    <row r="18" spans="2:35" ht="14.25" customHeight="1">
      <c r="B18" s="322"/>
      <c r="C18" s="298"/>
      <c r="D18" s="323"/>
      <c r="E18" s="111"/>
      <c r="F18" s="177"/>
      <c r="G18" s="177"/>
      <c r="H18" s="178"/>
      <c r="I18" s="178"/>
      <c r="J18" s="178"/>
      <c r="K18" s="178"/>
      <c r="L18" s="96" t="s">
        <v>3</v>
      </c>
      <c r="M18" s="78" t="s">
        <v>262</v>
      </c>
      <c r="P18" s="176"/>
      <c r="Q18" s="202"/>
      <c r="R18" s="202"/>
      <c r="S18" s="175"/>
      <c r="W18" s="202"/>
      <c r="X18" s="175"/>
      <c r="AB18" s="176"/>
      <c r="AC18" s="101"/>
      <c r="AD18" s="179" t="s">
        <v>5</v>
      </c>
      <c r="AE18" s="180"/>
      <c r="AF18" s="180"/>
      <c r="AG18" s="90"/>
      <c r="AH18" s="203"/>
      <c r="AI18" s="92"/>
    </row>
    <row r="19" spans="2:35" ht="14.25" customHeight="1">
      <c r="B19" s="322"/>
      <c r="C19" s="298"/>
      <c r="D19" s="323"/>
      <c r="E19" s="111"/>
      <c r="F19" s="177"/>
      <c r="G19" s="177"/>
      <c r="H19" s="178"/>
      <c r="I19" s="178"/>
      <c r="J19" s="178"/>
      <c r="K19" s="178"/>
      <c r="L19" s="153"/>
      <c r="M19" s="78" t="s">
        <v>265</v>
      </c>
      <c r="Q19" s="309"/>
      <c r="R19" s="309"/>
      <c r="S19" s="309"/>
      <c r="T19" s="309"/>
      <c r="U19" s="309"/>
      <c r="V19" s="309"/>
      <c r="W19" s="309"/>
      <c r="X19" s="309"/>
      <c r="Y19" s="309"/>
      <c r="Z19" s="309"/>
      <c r="AA19" s="309"/>
      <c r="AB19" s="309"/>
      <c r="AC19" s="101" t="s">
        <v>6</v>
      </c>
      <c r="AD19" s="149" t="s">
        <v>5</v>
      </c>
      <c r="AE19" s="180"/>
      <c r="AF19" s="180"/>
      <c r="AG19" s="90"/>
      <c r="AH19" s="203"/>
      <c r="AI19" s="92"/>
    </row>
    <row r="20" spans="2:35" ht="20.100000000000001" customHeight="1">
      <c r="B20" s="322"/>
      <c r="C20" s="298"/>
      <c r="D20" s="323"/>
      <c r="E20" s="313" t="s">
        <v>17</v>
      </c>
      <c r="F20" s="314"/>
      <c r="G20" s="314"/>
      <c r="H20" s="314"/>
      <c r="I20" s="314"/>
      <c r="J20" s="314"/>
      <c r="K20" s="314"/>
      <c r="L20" s="314"/>
      <c r="M20" s="314"/>
      <c r="N20" s="314"/>
      <c r="O20" s="314"/>
      <c r="P20" s="314"/>
      <c r="Q20" s="314"/>
      <c r="R20" s="314"/>
      <c r="S20" s="314"/>
      <c r="T20" s="314"/>
      <c r="U20" s="314"/>
      <c r="V20" s="314"/>
      <c r="W20" s="314"/>
      <c r="X20" s="314"/>
      <c r="Y20" s="314"/>
      <c r="Z20" s="314"/>
      <c r="AA20" s="314"/>
      <c r="AB20" s="314"/>
      <c r="AC20" s="314"/>
      <c r="AD20" s="314"/>
      <c r="AE20" s="314"/>
      <c r="AF20" s="314"/>
      <c r="AG20" s="314"/>
      <c r="AH20" s="314"/>
      <c r="AI20" s="315"/>
    </row>
    <row r="21" spans="2:35" ht="14.25" customHeight="1">
      <c r="B21" s="322"/>
      <c r="C21" s="298"/>
      <c r="D21" s="323"/>
      <c r="E21" s="297" t="s">
        <v>9</v>
      </c>
      <c r="F21" s="298"/>
      <c r="G21" s="298"/>
      <c r="H21" s="298"/>
      <c r="I21" s="298"/>
      <c r="J21" s="298"/>
      <c r="K21" s="298"/>
      <c r="L21" s="112" t="s">
        <v>19</v>
      </c>
      <c r="M21" s="78" t="s">
        <v>188</v>
      </c>
      <c r="N21" s="193"/>
      <c r="O21" s="193"/>
      <c r="P21" s="193"/>
      <c r="Q21" s="193"/>
      <c r="R21" s="193"/>
      <c r="S21" s="193"/>
      <c r="T21" s="193"/>
      <c r="U21" s="193"/>
      <c r="V21" s="193"/>
      <c r="W21" s="193"/>
      <c r="X21" s="193"/>
      <c r="Y21" s="193"/>
      <c r="Z21" s="193"/>
      <c r="AA21" s="193"/>
      <c r="AB21" s="193"/>
      <c r="AC21" s="113"/>
      <c r="AD21" s="179" t="s">
        <v>5</v>
      </c>
      <c r="AE21" s="180" t="s">
        <v>183</v>
      </c>
      <c r="AF21" s="180"/>
      <c r="AG21" s="90"/>
      <c r="AI21" s="198"/>
    </row>
    <row r="22" spans="2:35" ht="14.25" customHeight="1">
      <c r="B22" s="322"/>
      <c r="C22" s="298"/>
      <c r="D22" s="323"/>
      <c r="E22" s="114"/>
      <c r="F22" s="115"/>
      <c r="G22" s="115"/>
      <c r="H22" s="115"/>
      <c r="I22" s="115"/>
      <c r="J22" s="115"/>
      <c r="K22" s="115"/>
      <c r="L22" s="116"/>
      <c r="M22" s="117"/>
      <c r="N22" s="118" t="s">
        <v>20</v>
      </c>
      <c r="O22" s="118"/>
      <c r="P22" s="119" t="str">
        <f>IF(L15="■","■","□")</f>
        <v>□</v>
      </c>
      <c r="Q22" s="83" t="s">
        <v>189</v>
      </c>
      <c r="R22" s="120"/>
      <c r="S22" s="121"/>
      <c r="T22" s="83"/>
      <c r="U22" s="117"/>
      <c r="V22" s="117"/>
      <c r="W22" s="117"/>
      <c r="X22" s="117"/>
      <c r="Y22" s="117"/>
      <c r="Z22" s="117"/>
      <c r="AA22" s="117"/>
      <c r="AB22" s="117"/>
      <c r="AC22" s="122"/>
      <c r="AD22" s="179" t="s">
        <v>5</v>
      </c>
      <c r="AE22" s="180" t="s">
        <v>16</v>
      </c>
      <c r="AF22" s="180"/>
      <c r="AG22" s="90"/>
      <c r="AH22" s="91"/>
      <c r="AI22" s="92"/>
    </row>
    <row r="23" spans="2:35" ht="14.25" customHeight="1">
      <c r="B23" s="98"/>
      <c r="C23" s="187"/>
      <c r="D23" s="99"/>
      <c r="E23" s="310" t="s">
        <v>31</v>
      </c>
      <c r="F23" s="311"/>
      <c r="G23" s="311"/>
      <c r="H23" s="311"/>
      <c r="I23" s="311"/>
      <c r="J23" s="311"/>
      <c r="K23" s="312"/>
      <c r="L23" s="112" t="s">
        <v>18</v>
      </c>
      <c r="M23" s="78" t="s">
        <v>190</v>
      </c>
      <c r="N23" s="193"/>
      <c r="O23" s="193"/>
      <c r="P23" s="193"/>
      <c r="Q23" s="193"/>
      <c r="R23" s="193"/>
      <c r="S23" s="193"/>
      <c r="T23" s="193"/>
      <c r="U23" s="193"/>
      <c r="V23" s="193"/>
      <c r="W23" s="193"/>
      <c r="X23" s="193"/>
      <c r="Y23" s="193"/>
      <c r="Z23" s="193"/>
      <c r="AA23" s="193"/>
      <c r="AB23" s="193"/>
      <c r="AC23" s="113"/>
      <c r="AD23" s="179" t="s">
        <v>5</v>
      </c>
      <c r="AE23" s="180" t="s">
        <v>27</v>
      </c>
      <c r="AF23" s="180"/>
      <c r="AG23" s="90"/>
      <c r="AH23" s="91"/>
      <c r="AI23" s="92"/>
    </row>
    <row r="24" spans="2:35" ht="14.25" customHeight="1">
      <c r="B24" s="98"/>
      <c r="C24" s="187"/>
      <c r="D24" s="99"/>
      <c r="E24" s="297"/>
      <c r="F24" s="298"/>
      <c r="G24" s="298"/>
      <c r="H24" s="298"/>
      <c r="I24" s="298"/>
      <c r="J24" s="298"/>
      <c r="K24" s="299"/>
      <c r="L24" s="112"/>
      <c r="M24" s="193"/>
      <c r="N24" s="199" t="s">
        <v>20</v>
      </c>
      <c r="O24" s="199"/>
      <c r="P24" s="192" t="str">
        <f>IF(L15="■","■","□")</f>
        <v>□</v>
      </c>
      <c r="Q24" s="78" t="s">
        <v>191</v>
      </c>
      <c r="R24" s="204"/>
      <c r="S24" s="200"/>
      <c r="T24" s="193"/>
      <c r="U24" s="193"/>
      <c r="V24" s="193"/>
      <c r="W24" s="193"/>
      <c r="X24" s="193"/>
      <c r="Y24" s="193"/>
      <c r="Z24" s="193"/>
      <c r="AA24" s="193"/>
      <c r="AB24" s="193"/>
      <c r="AC24" s="113"/>
      <c r="AD24" s="179" t="s">
        <v>5</v>
      </c>
      <c r="AE24" s="180" t="s">
        <v>28</v>
      </c>
      <c r="AF24" s="180"/>
      <c r="AG24" s="90"/>
      <c r="AH24" s="91"/>
      <c r="AI24" s="92"/>
    </row>
    <row r="25" spans="2:35" ht="14.25" customHeight="1">
      <c r="B25" s="98"/>
      <c r="C25" s="187"/>
      <c r="D25" s="99"/>
      <c r="E25" s="294" t="s">
        <v>185</v>
      </c>
      <c r="F25" s="295"/>
      <c r="G25" s="295"/>
      <c r="H25" s="295"/>
      <c r="I25" s="295"/>
      <c r="J25" s="295"/>
      <c r="K25" s="296"/>
      <c r="L25" s="105" t="s">
        <v>170</v>
      </c>
      <c r="M25" s="123"/>
      <c r="N25" s="105"/>
      <c r="O25" s="123"/>
      <c r="P25" s="105"/>
      <c r="Q25" s="123"/>
      <c r="R25" s="105"/>
      <c r="S25" s="123"/>
      <c r="T25" s="123"/>
      <c r="U25" s="123"/>
      <c r="V25" s="123"/>
      <c r="W25" s="123"/>
      <c r="X25" s="123"/>
      <c r="Y25" s="123"/>
      <c r="Z25" s="123"/>
      <c r="AA25" s="123"/>
      <c r="AB25" s="123"/>
      <c r="AC25" s="124"/>
      <c r="AD25" s="179" t="s">
        <v>5</v>
      </c>
      <c r="AE25" s="180" t="s">
        <v>29</v>
      </c>
      <c r="AF25" s="180"/>
      <c r="AG25" s="90"/>
      <c r="AH25" s="91"/>
      <c r="AI25" s="92"/>
    </row>
    <row r="26" spans="2:35" ht="14.25" customHeight="1">
      <c r="B26" s="98"/>
      <c r="C26" s="187"/>
      <c r="D26" s="99"/>
      <c r="E26" s="297"/>
      <c r="F26" s="298"/>
      <c r="G26" s="298"/>
      <c r="H26" s="298"/>
      <c r="I26" s="298"/>
      <c r="J26" s="298"/>
      <c r="K26" s="299"/>
      <c r="L26" s="193"/>
      <c r="M26" s="179" t="s">
        <v>3</v>
      </c>
      <c r="N26" s="193" t="s">
        <v>171</v>
      </c>
      <c r="O26" s="199"/>
      <c r="P26" s="193"/>
      <c r="Q26" s="199"/>
      <c r="R26" s="193"/>
      <c r="S26" s="199"/>
      <c r="T26" s="193"/>
      <c r="U26" s="193"/>
      <c r="V26" s="193"/>
      <c r="W26" s="193"/>
      <c r="X26" s="193"/>
      <c r="Y26" s="193"/>
      <c r="Z26" s="193"/>
      <c r="AA26" s="193"/>
      <c r="AB26" s="193"/>
      <c r="AC26" s="113"/>
      <c r="AD26" s="96" t="s">
        <v>5</v>
      </c>
      <c r="AE26" s="180"/>
      <c r="AF26" s="180"/>
      <c r="AG26" s="90"/>
      <c r="AH26" s="91"/>
      <c r="AI26" s="92"/>
    </row>
    <row r="27" spans="2:35" ht="14.25" customHeight="1">
      <c r="B27" s="98"/>
      <c r="C27" s="187"/>
      <c r="D27" s="99"/>
      <c r="E27" s="297"/>
      <c r="F27" s="298"/>
      <c r="G27" s="298"/>
      <c r="H27" s="298"/>
      <c r="I27" s="298"/>
      <c r="J27" s="298"/>
      <c r="K27" s="299"/>
      <c r="M27" s="179" t="s">
        <v>3</v>
      </c>
      <c r="N27" s="78" t="s">
        <v>172</v>
      </c>
      <c r="O27" s="193"/>
      <c r="Q27" s="193"/>
      <c r="S27" s="193"/>
      <c r="T27" s="193"/>
      <c r="U27" s="193"/>
      <c r="V27" s="193"/>
      <c r="W27" s="193"/>
      <c r="X27" s="193"/>
      <c r="Y27" s="193"/>
      <c r="Z27" s="193"/>
      <c r="AA27" s="193"/>
      <c r="AB27" s="193"/>
      <c r="AC27" s="113"/>
      <c r="AD27" s="96" t="s">
        <v>5</v>
      </c>
      <c r="AE27" s="180"/>
      <c r="AF27" s="180"/>
      <c r="AG27" s="90"/>
      <c r="AH27" s="91"/>
      <c r="AI27" s="92"/>
    </row>
    <row r="28" spans="2:35" ht="3.95" customHeight="1">
      <c r="B28" s="98"/>
      <c r="C28" s="187"/>
      <c r="D28" s="99"/>
      <c r="E28" s="297"/>
      <c r="F28" s="298"/>
      <c r="G28" s="298"/>
      <c r="H28" s="298"/>
      <c r="I28" s="298"/>
      <c r="J28" s="298"/>
      <c r="K28" s="299"/>
      <c r="L28" s="112"/>
      <c r="M28" s="251"/>
      <c r="N28" s="199"/>
      <c r="O28" s="199"/>
      <c r="P28" s="192"/>
      <c r="R28" s="204"/>
      <c r="S28" s="200"/>
      <c r="T28" s="193"/>
      <c r="U28" s="193"/>
      <c r="V28" s="193"/>
      <c r="W28" s="193"/>
      <c r="X28" s="193"/>
      <c r="Y28" s="193"/>
      <c r="Z28" s="193"/>
      <c r="AA28" s="193"/>
      <c r="AB28" s="193"/>
      <c r="AC28" s="113"/>
      <c r="AD28" s="179"/>
      <c r="AE28" s="180"/>
      <c r="AF28" s="180"/>
      <c r="AG28" s="90"/>
      <c r="AH28" s="91"/>
      <c r="AI28" s="92"/>
    </row>
    <row r="29" spans="2:35" ht="20.100000000000001" customHeight="1">
      <c r="B29" s="98"/>
      <c r="C29" s="187"/>
      <c r="D29" s="99"/>
      <c r="E29" s="313" t="s">
        <v>175</v>
      </c>
      <c r="F29" s="314"/>
      <c r="G29" s="314"/>
      <c r="H29" s="314"/>
      <c r="I29" s="314"/>
      <c r="J29" s="314"/>
      <c r="K29" s="314"/>
      <c r="L29" s="314"/>
      <c r="M29" s="314"/>
      <c r="N29" s="314"/>
      <c r="O29" s="314"/>
      <c r="P29" s="314"/>
      <c r="Q29" s="314"/>
      <c r="R29" s="314"/>
      <c r="S29" s="314"/>
      <c r="T29" s="314"/>
      <c r="U29" s="314"/>
      <c r="V29" s="314"/>
      <c r="W29" s="314"/>
      <c r="X29" s="314"/>
      <c r="Y29" s="314"/>
      <c r="Z29" s="314"/>
      <c r="AA29" s="314"/>
      <c r="AB29" s="314"/>
      <c r="AC29" s="314"/>
      <c r="AD29" s="314"/>
      <c r="AE29" s="314"/>
      <c r="AF29" s="314"/>
      <c r="AG29" s="314"/>
      <c r="AH29" s="314"/>
      <c r="AI29" s="315"/>
    </row>
    <row r="30" spans="2:35" ht="14.25" customHeight="1">
      <c r="B30" s="98"/>
      <c r="C30" s="187"/>
      <c r="D30" s="99"/>
      <c r="E30" s="294" t="s">
        <v>176</v>
      </c>
      <c r="F30" s="295"/>
      <c r="G30" s="295"/>
      <c r="H30" s="295"/>
      <c r="I30" s="295"/>
      <c r="J30" s="295"/>
      <c r="K30" s="296"/>
      <c r="L30" s="104" t="s">
        <v>3</v>
      </c>
      <c r="M30" s="105" t="s">
        <v>177</v>
      </c>
      <c r="N30" s="105"/>
      <c r="O30" s="105"/>
      <c r="P30" s="105"/>
      <c r="Q30" s="105"/>
      <c r="R30" s="105"/>
      <c r="S30" s="105"/>
      <c r="T30" s="105"/>
      <c r="U30" s="105"/>
      <c r="V30" s="105"/>
      <c r="W30" s="105"/>
      <c r="X30" s="105"/>
      <c r="Y30" s="193"/>
      <c r="Z30" s="193"/>
      <c r="AA30" s="193"/>
      <c r="AB30" s="193"/>
      <c r="AC30" s="113"/>
      <c r="AD30" s="179" t="s">
        <v>3</v>
      </c>
      <c r="AE30" s="180" t="s">
        <v>270</v>
      </c>
      <c r="AF30" s="180"/>
      <c r="AG30" s="90"/>
      <c r="AI30" s="198"/>
    </row>
    <row r="31" spans="2:35" ht="14.25" customHeight="1">
      <c r="B31" s="98"/>
      <c r="C31" s="187"/>
      <c r="D31" s="99"/>
      <c r="E31" s="316"/>
      <c r="F31" s="317"/>
      <c r="G31" s="317"/>
      <c r="H31" s="317"/>
      <c r="I31" s="317"/>
      <c r="J31" s="317"/>
      <c r="K31" s="318"/>
      <c r="L31" s="96" t="s">
        <v>3</v>
      </c>
      <c r="M31" s="193" t="s">
        <v>178</v>
      </c>
      <c r="N31" s="193"/>
      <c r="O31" s="193"/>
      <c r="P31" s="193"/>
      <c r="Q31" s="193"/>
      <c r="R31" s="193"/>
      <c r="S31" s="193"/>
      <c r="T31" s="193"/>
      <c r="U31" s="193"/>
      <c r="V31" s="193"/>
      <c r="W31" s="193"/>
      <c r="X31" s="193"/>
      <c r="Y31" s="193"/>
      <c r="Z31" s="193"/>
      <c r="AA31" s="193"/>
      <c r="AB31" s="193"/>
      <c r="AC31" s="113"/>
      <c r="AD31" s="179" t="s">
        <v>5</v>
      </c>
      <c r="AE31" s="180" t="s">
        <v>27</v>
      </c>
      <c r="AF31" s="180"/>
      <c r="AG31" s="90"/>
      <c r="AH31" s="91"/>
      <c r="AI31" s="92"/>
    </row>
    <row r="32" spans="2:35" ht="14.25" customHeight="1">
      <c r="B32" s="98"/>
      <c r="C32" s="187"/>
      <c r="D32" s="99"/>
      <c r="E32" s="310" t="s">
        <v>179</v>
      </c>
      <c r="F32" s="311"/>
      <c r="G32" s="311"/>
      <c r="H32" s="311"/>
      <c r="I32" s="311"/>
      <c r="J32" s="311"/>
      <c r="K32" s="312"/>
      <c r="L32" s="125" t="s">
        <v>3</v>
      </c>
      <c r="M32" s="126" t="s">
        <v>180</v>
      </c>
      <c r="N32" s="126"/>
      <c r="O32" s="126"/>
      <c r="P32" s="126"/>
      <c r="Q32" s="126"/>
      <c r="R32" s="126"/>
      <c r="S32" s="126"/>
      <c r="T32" s="126"/>
      <c r="U32" s="126"/>
      <c r="V32" s="126"/>
      <c r="W32" s="126"/>
      <c r="X32" s="126"/>
      <c r="Y32" s="127"/>
      <c r="Z32" s="127"/>
      <c r="AA32" s="127"/>
      <c r="AB32" s="127"/>
      <c r="AC32" s="128"/>
      <c r="AD32" s="179" t="s">
        <v>5</v>
      </c>
      <c r="AE32" s="180" t="s">
        <v>28</v>
      </c>
      <c r="AF32" s="180"/>
      <c r="AG32" s="90"/>
      <c r="AH32" s="91"/>
      <c r="AI32" s="92"/>
    </row>
    <row r="33" spans="2:35" ht="14.25" customHeight="1">
      <c r="B33" s="98"/>
      <c r="C33" s="187"/>
      <c r="D33" s="99"/>
      <c r="E33" s="297"/>
      <c r="F33" s="298"/>
      <c r="G33" s="298"/>
      <c r="H33" s="298"/>
      <c r="I33" s="298"/>
      <c r="J33" s="298"/>
      <c r="K33" s="299"/>
      <c r="L33" s="129"/>
      <c r="M33" s="342" t="s">
        <v>181</v>
      </c>
      <c r="N33" s="343"/>
      <c r="O33" s="343"/>
      <c r="P33" s="130" t="s">
        <v>3</v>
      </c>
      <c r="Q33" s="126" t="s">
        <v>182</v>
      </c>
      <c r="R33" s="131"/>
      <c r="S33" s="126"/>
      <c r="T33" s="126"/>
      <c r="U33" s="126"/>
      <c r="V33" s="126"/>
      <c r="W33" s="126"/>
      <c r="X33" s="126"/>
      <c r="Y33" s="126"/>
      <c r="Z33" s="126"/>
      <c r="AA33" s="127"/>
      <c r="AB33" s="127"/>
      <c r="AC33" s="128"/>
      <c r="AD33" s="179" t="s">
        <v>3</v>
      </c>
      <c r="AE33" s="180" t="s">
        <v>29</v>
      </c>
      <c r="AF33" s="180"/>
      <c r="AG33" s="90"/>
      <c r="AH33" s="91"/>
      <c r="AI33" s="92"/>
    </row>
    <row r="34" spans="2:35" ht="14.25" customHeight="1" thickBot="1">
      <c r="B34" s="132"/>
      <c r="C34" s="133"/>
      <c r="D34" s="134"/>
      <c r="E34" s="300"/>
      <c r="F34" s="301"/>
      <c r="G34" s="301"/>
      <c r="H34" s="301"/>
      <c r="I34" s="301"/>
      <c r="J34" s="301"/>
      <c r="K34" s="302"/>
      <c r="L34" s="135"/>
      <c r="M34" s="344"/>
      <c r="N34" s="345"/>
      <c r="O34" s="345"/>
      <c r="P34" s="136" t="s">
        <v>3</v>
      </c>
      <c r="Q34" s="137" t="s">
        <v>184</v>
      </c>
      <c r="R34" s="138"/>
      <c r="S34" s="137"/>
      <c r="T34" s="137"/>
      <c r="U34" s="137"/>
      <c r="V34" s="137"/>
      <c r="W34" s="137"/>
      <c r="X34" s="137"/>
      <c r="Y34" s="137"/>
      <c r="Z34" s="137"/>
      <c r="AA34" s="139"/>
      <c r="AB34" s="139"/>
      <c r="AC34" s="140"/>
      <c r="AD34" s="136" t="s">
        <v>3</v>
      </c>
      <c r="AE34" s="141"/>
      <c r="AF34" s="141"/>
      <c r="AG34" s="142"/>
      <c r="AH34" s="143"/>
      <c r="AI34" s="144"/>
    </row>
    <row r="35" spans="2:35" ht="14.25" customHeight="1">
      <c r="B35" s="319" t="s">
        <v>216</v>
      </c>
      <c r="C35" s="320"/>
      <c r="D35" s="321"/>
      <c r="E35" s="248" t="s">
        <v>210</v>
      </c>
      <c r="F35" s="249"/>
      <c r="G35" s="249"/>
      <c r="H35" s="249"/>
      <c r="I35" s="249"/>
      <c r="J35" s="249"/>
      <c r="K35" s="250"/>
      <c r="L35" s="84" t="s">
        <v>3</v>
      </c>
      <c r="M35" s="82" t="s">
        <v>61</v>
      </c>
      <c r="N35" s="145"/>
      <c r="O35" s="145"/>
      <c r="P35" s="145"/>
      <c r="Q35" s="146"/>
      <c r="R35" s="146"/>
      <c r="S35" s="146"/>
      <c r="T35" s="146"/>
      <c r="U35" s="146"/>
      <c r="V35" s="146"/>
      <c r="W35" s="146"/>
      <c r="X35" s="146"/>
      <c r="Y35" s="146"/>
      <c r="Z35" s="146"/>
      <c r="AA35" s="146"/>
      <c r="AB35" s="146"/>
      <c r="AC35" s="147"/>
      <c r="AD35" s="81" t="s">
        <v>3</v>
      </c>
      <c r="AE35" s="85" t="s">
        <v>7</v>
      </c>
      <c r="AF35" s="85"/>
      <c r="AG35" s="86"/>
      <c r="AI35" s="196"/>
    </row>
    <row r="36" spans="2:35" ht="14.25" customHeight="1">
      <c r="B36" s="322"/>
      <c r="C36" s="298"/>
      <c r="D36" s="323"/>
      <c r="E36" s="174"/>
      <c r="F36" s="187"/>
      <c r="G36" s="187"/>
      <c r="H36" s="187"/>
      <c r="I36" s="187"/>
      <c r="J36" s="187"/>
      <c r="K36" s="173"/>
      <c r="L36" s="96" t="s">
        <v>3</v>
      </c>
      <c r="M36" s="78" t="s">
        <v>33</v>
      </c>
      <c r="N36" s="200"/>
      <c r="O36" s="200"/>
      <c r="P36" s="200"/>
      <c r="Q36" s="201"/>
      <c r="R36" s="201"/>
      <c r="S36" s="201"/>
      <c r="T36" s="201"/>
      <c r="U36" s="201"/>
      <c r="V36" s="201"/>
      <c r="W36" s="201"/>
      <c r="X36" s="201"/>
      <c r="Y36" s="201"/>
      <c r="Z36" s="201"/>
      <c r="AA36" s="201"/>
      <c r="AB36" s="201"/>
      <c r="AC36" s="148"/>
      <c r="AD36" s="179" t="s">
        <v>5</v>
      </c>
      <c r="AE36" s="180"/>
      <c r="AF36" s="180"/>
      <c r="AG36" s="90"/>
      <c r="AH36" s="91"/>
      <c r="AI36" s="92"/>
    </row>
    <row r="37" spans="2:35" ht="14.25" customHeight="1">
      <c r="B37" s="322"/>
      <c r="C37" s="298"/>
      <c r="D37" s="323"/>
      <c r="E37" s="174"/>
      <c r="F37" s="187"/>
      <c r="G37" s="187"/>
      <c r="H37" s="187"/>
      <c r="I37" s="187"/>
      <c r="J37" s="187"/>
      <c r="K37" s="173"/>
      <c r="L37" s="96" t="s">
        <v>3</v>
      </c>
      <c r="M37" s="78" t="s">
        <v>60</v>
      </c>
      <c r="N37" s="200"/>
      <c r="O37" s="200"/>
      <c r="P37" s="200"/>
      <c r="Q37" s="201"/>
      <c r="R37" s="201"/>
      <c r="S37" s="201"/>
      <c r="T37" s="201"/>
      <c r="U37" s="201"/>
      <c r="V37" s="201"/>
      <c r="W37" s="201"/>
      <c r="X37" s="201"/>
      <c r="Y37" s="201"/>
      <c r="Z37" s="201"/>
      <c r="AA37" s="201"/>
      <c r="AB37" s="201"/>
      <c r="AC37" s="148"/>
      <c r="AD37" s="179" t="s">
        <v>5</v>
      </c>
      <c r="AE37" s="180"/>
      <c r="AF37" s="180"/>
      <c r="AG37" s="90"/>
      <c r="AH37" s="91"/>
      <c r="AI37" s="92"/>
    </row>
    <row r="38" spans="2:35" ht="14.25" customHeight="1">
      <c r="B38" s="322"/>
      <c r="C38" s="298"/>
      <c r="D38" s="323"/>
      <c r="E38" s="174"/>
      <c r="F38" s="187"/>
      <c r="G38" s="187"/>
      <c r="H38" s="187"/>
      <c r="I38" s="187"/>
      <c r="J38" s="187"/>
      <c r="K38" s="245"/>
      <c r="L38" s="96" t="s">
        <v>3</v>
      </c>
      <c r="M38" s="78" t="s">
        <v>262</v>
      </c>
      <c r="P38" s="176"/>
      <c r="Q38" s="202"/>
      <c r="R38" s="202"/>
      <c r="S38" s="175"/>
      <c r="W38" s="202"/>
      <c r="X38" s="175"/>
      <c r="AB38" s="176"/>
      <c r="AC38" s="101"/>
      <c r="AD38" s="179" t="s">
        <v>5</v>
      </c>
      <c r="AE38" s="180"/>
      <c r="AF38" s="180"/>
      <c r="AG38" s="90"/>
      <c r="AH38" s="91"/>
      <c r="AI38" s="92"/>
    </row>
    <row r="39" spans="2:35" ht="14.25" customHeight="1">
      <c r="B39" s="322"/>
      <c r="C39" s="298"/>
      <c r="D39" s="323"/>
      <c r="E39" s="246"/>
      <c r="F39" s="247"/>
      <c r="G39" s="247"/>
      <c r="H39" s="247"/>
      <c r="I39" s="247"/>
      <c r="J39" s="247"/>
      <c r="K39" s="178"/>
      <c r="L39" s="153"/>
      <c r="M39" s="78" t="s">
        <v>265</v>
      </c>
      <c r="Q39" s="309"/>
      <c r="R39" s="309"/>
      <c r="S39" s="309"/>
      <c r="T39" s="309"/>
      <c r="U39" s="309"/>
      <c r="V39" s="309"/>
      <c r="W39" s="309"/>
      <c r="X39" s="309"/>
      <c r="Y39" s="309"/>
      <c r="Z39" s="309"/>
      <c r="AA39" s="309"/>
      <c r="AB39" s="309"/>
      <c r="AC39" s="101" t="s">
        <v>6</v>
      </c>
      <c r="AD39" s="149" t="s">
        <v>5</v>
      </c>
      <c r="AE39" s="180"/>
      <c r="AF39" s="180"/>
      <c r="AG39" s="90"/>
      <c r="AH39" s="203"/>
      <c r="AI39" s="92"/>
    </row>
    <row r="40" spans="2:35" ht="20.100000000000001" customHeight="1">
      <c r="B40" s="322"/>
      <c r="C40" s="298"/>
      <c r="D40" s="323"/>
      <c r="E40" s="327" t="s">
        <v>261</v>
      </c>
      <c r="F40" s="328"/>
      <c r="G40" s="328"/>
      <c r="H40" s="328"/>
      <c r="I40" s="328"/>
      <c r="J40" s="328"/>
      <c r="K40" s="328"/>
      <c r="L40" s="328"/>
      <c r="M40" s="328"/>
      <c r="N40" s="328"/>
      <c r="O40" s="328"/>
      <c r="P40" s="328"/>
      <c r="Q40" s="328"/>
      <c r="R40" s="328"/>
      <c r="S40" s="328"/>
      <c r="T40" s="328"/>
      <c r="U40" s="328"/>
      <c r="V40" s="328"/>
      <c r="W40" s="328"/>
      <c r="X40" s="328"/>
      <c r="Y40" s="328"/>
      <c r="Z40" s="328"/>
      <c r="AA40" s="328"/>
      <c r="AB40" s="328"/>
      <c r="AC40" s="328"/>
      <c r="AD40" s="328"/>
      <c r="AE40" s="328"/>
      <c r="AF40" s="328"/>
      <c r="AG40" s="328"/>
      <c r="AH40" s="328"/>
      <c r="AI40" s="329"/>
    </row>
    <row r="41" spans="2:35" ht="14.1" customHeight="1">
      <c r="B41" s="322"/>
      <c r="C41" s="298"/>
      <c r="D41" s="323"/>
      <c r="E41" s="294" t="s">
        <v>220</v>
      </c>
      <c r="F41" s="295"/>
      <c r="G41" s="295"/>
      <c r="H41" s="295"/>
      <c r="I41" s="295"/>
      <c r="J41" s="295"/>
      <c r="K41" s="296"/>
      <c r="L41" s="161" t="str">
        <f>IF(L35="■","■","□")</f>
        <v>□</v>
      </c>
      <c r="M41" s="105" t="s">
        <v>13</v>
      </c>
      <c r="N41" s="105"/>
      <c r="O41" s="105"/>
      <c r="P41" s="105"/>
      <c r="Q41" s="105"/>
      <c r="R41" s="105"/>
      <c r="S41" s="105"/>
      <c r="T41" s="105"/>
      <c r="U41" s="105"/>
      <c r="V41" s="105"/>
      <c r="W41" s="105"/>
      <c r="X41" s="105"/>
      <c r="Y41" s="105"/>
      <c r="Z41" s="105"/>
      <c r="AA41" s="105"/>
      <c r="AB41" s="105"/>
      <c r="AC41" s="152"/>
      <c r="AD41" s="108" t="s">
        <v>3</v>
      </c>
      <c r="AE41" s="180" t="s">
        <v>221</v>
      </c>
      <c r="AF41" s="180"/>
      <c r="AG41" s="90"/>
      <c r="AI41" s="198"/>
    </row>
    <row r="42" spans="2:35" ht="14.1" customHeight="1">
      <c r="B42" s="98"/>
      <c r="C42" s="187"/>
      <c r="D42" s="99"/>
      <c r="E42" s="297"/>
      <c r="F42" s="298"/>
      <c r="G42" s="298"/>
      <c r="H42" s="298"/>
      <c r="I42" s="298"/>
      <c r="J42" s="298"/>
      <c r="K42" s="299"/>
      <c r="L42" s="112"/>
      <c r="M42" s="193"/>
      <c r="N42" s="193"/>
      <c r="O42" s="193"/>
      <c r="P42" s="193"/>
      <c r="Q42" s="193"/>
      <c r="R42" s="193"/>
      <c r="S42" s="193"/>
      <c r="T42" s="193"/>
      <c r="U42" s="193"/>
      <c r="V42" s="205"/>
      <c r="W42" s="194"/>
      <c r="X42" s="194"/>
      <c r="Y42" s="194"/>
      <c r="Z42" s="194"/>
      <c r="AA42" s="194"/>
      <c r="AB42" s="194"/>
      <c r="AC42" s="150"/>
      <c r="AD42" s="179" t="s">
        <v>5</v>
      </c>
      <c r="AE42" s="180" t="s">
        <v>11</v>
      </c>
      <c r="AF42" s="180"/>
      <c r="AG42" s="90"/>
      <c r="AH42" s="91"/>
      <c r="AI42" s="92"/>
    </row>
    <row r="43" spans="2:35" ht="14.1" customHeight="1">
      <c r="B43" s="98"/>
      <c r="C43" s="187"/>
      <c r="D43" s="188"/>
      <c r="E43" s="303" t="s">
        <v>14</v>
      </c>
      <c r="F43" s="289"/>
      <c r="G43" s="289"/>
      <c r="H43" s="289"/>
      <c r="I43" s="289"/>
      <c r="J43" s="289"/>
      <c r="K43" s="290"/>
      <c r="L43" s="161" t="str">
        <f>IF(L35="■","■","□")</f>
        <v>□</v>
      </c>
      <c r="M43" s="105" t="s">
        <v>25</v>
      </c>
      <c r="N43" s="105"/>
      <c r="O43" s="105"/>
      <c r="P43" s="105"/>
      <c r="Q43" s="105"/>
      <c r="R43" s="105"/>
      <c r="S43" s="105"/>
      <c r="T43" s="105"/>
      <c r="U43" s="105"/>
      <c r="V43" s="105"/>
      <c r="W43" s="105"/>
      <c r="X43" s="105"/>
      <c r="Y43" s="105"/>
      <c r="Z43" s="105"/>
      <c r="AA43" s="105"/>
      <c r="AB43" s="105"/>
      <c r="AC43" s="152"/>
      <c r="AD43" s="108" t="s">
        <v>3</v>
      </c>
      <c r="AE43" s="109" t="s">
        <v>7</v>
      </c>
      <c r="AF43" s="109"/>
      <c r="AG43" s="110"/>
      <c r="AH43" s="91"/>
      <c r="AI43" s="92"/>
    </row>
    <row r="44" spans="2:35" ht="14.1" customHeight="1">
      <c r="B44" s="98"/>
      <c r="C44" s="187"/>
      <c r="D44" s="188"/>
      <c r="E44" s="285"/>
      <c r="F44" s="286"/>
      <c r="G44" s="286"/>
      <c r="H44" s="286"/>
      <c r="I44" s="286"/>
      <c r="J44" s="286"/>
      <c r="K44" s="287"/>
      <c r="L44" s="129"/>
      <c r="O44" s="197"/>
      <c r="AC44" s="97"/>
      <c r="AD44" s="179" t="s">
        <v>3</v>
      </c>
      <c r="AE44" s="180" t="s">
        <v>268</v>
      </c>
      <c r="AF44" s="180"/>
      <c r="AG44" s="90"/>
      <c r="AH44" s="91"/>
      <c r="AI44" s="92"/>
    </row>
    <row r="45" spans="2:35" ht="14.1" customHeight="1">
      <c r="B45" s="98"/>
      <c r="C45" s="187"/>
      <c r="D45" s="188"/>
      <c r="E45" s="174"/>
      <c r="F45" s="187"/>
      <c r="G45" s="187"/>
      <c r="H45" s="187"/>
      <c r="I45" s="187"/>
      <c r="J45" s="187"/>
      <c r="K45" s="173"/>
      <c r="L45" s="129"/>
      <c r="O45" s="197"/>
      <c r="AC45" s="97"/>
      <c r="AD45" s="179" t="s">
        <v>3</v>
      </c>
      <c r="AE45" s="180"/>
      <c r="AF45" s="180"/>
      <c r="AG45" s="90"/>
      <c r="AH45" s="91"/>
      <c r="AI45" s="92"/>
    </row>
    <row r="46" spans="2:35" ht="14.1" customHeight="1">
      <c r="B46" s="160"/>
      <c r="C46" s="178"/>
      <c r="D46" s="188"/>
      <c r="E46" s="303" t="s">
        <v>217</v>
      </c>
      <c r="F46" s="304"/>
      <c r="G46" s="304"/>
      <c r="H46" s="304"/>
      <c r="I46" s="304"/>
      <c r="J46" s="304"/>
      <c r="K46" s="305"/>
      <c r="L46" s="161" t="str">
        <f>IF(L35="■","■","□")</f>
        <v>□</v>
      </c>
      <c r="M46" s="105" t="s">
        <v>13</v>
      </c>
      <c r="N46" s="105"/>
      <c r="O46" s="105"/>
      <c r="P46" s="105"/>
      <c r="Q46" s="105"/>
      <c r="R46" s="105"/>
      <c r="S46" s="105"/>
      <c r="T46" s="105"/>
      <c r="U46" s="105"/>
      <c r="V46" s="105"/>
      <c r="W46" s="105"/>
      <c r="X46" s="105"/>
      <c r="Y46" s="105"/>
      <c r="Z46" s="105"/>
      <c r="AA46" s="105"/>
      <c r="AB46" s="105"/>
      <c r="AC46" s="152"/>
      <c r="AD46" s="108" t="s">
        <v>3</v>
      </c>
      <c r="AE46" s="109" t="s">
        <v>7</v>
      </c>
      <c r="AF46" s="109"/>
      <c r="AG46" s="110"/>
      <c r="AH46" s="91"/>
      <c r="AI46" s="92"/>
    </row>
    <row r="47" spans="2:35" ht="14.1" customHeight="1">
      <c r="B47" s="160"/>
      <c r="C47" s="178"/>
      <c r="D47" s="188"/>
      <c r="E47" s="306"/>
      <c r="F47" s="307"/>
      <c r="G47" s="307"/>
      <c r="H47" s="307"/>
      <c r="I47" s="307"/>
      <c r="J47" s="307"/>
      <c r="K47" s="308"/>
      <c r="L47" s="159"/>
      <c r="AC47" s="97"/>
      <c r="AD47" s="179" t="s">
        <v>3</v>
      </c>
      <c r="AE47" s="180" t="s">
        <v>268</v>
      </c>
      <c r="AF47" s="180"/>
      <c r="AG47" s="90"/>
      <c r="AH47" s="91"/>
      <c r="AI47" s="92"/>
    </row>
    <row r="48" spans="2:35" ht="14.1" customHeight="1">
      <c r="B48" s="160"/>
      <c r="C48" s="178"/>
      <c r="D48" s="188"/>
      <c r="E48" s="189"/>
      <c r="F48" s="190"/>
      <c r="G48" s="190"/>
      <c r="H48" s="190"/>
      <c r="I48" s="190"/>
      <c r="J48" s="190"/>
      <c r="K48" s="181"/>
      <c r="L48" s="159"/>
      <c r="AC48" s="97"/>
      <c r="AD48" s="179" t="s">
        <v>3</v>
      </c>
      <c r="AE48" s="180"/>
      <c r="AF48" s="180"/>
      <c r="AG48" s="90"/>
      <c r="AH48" s="91"/>
      <c r="AI48" s="92"/>
    </row>
    <row r="49" spans="2:35" ht="14.1" customHeight="1">
      <c r="B49" s="162"/>
      <c r="D49" s="188"/>
      <c r="E49" s="303" t="s">
        <v>218</v>
      </c>
      <c r="F49" s="304"/>
      <c r="G49" s="304"/>
      <c r="H49" s="304"/>
      <c r="I49" s="304"/>
      <c r="J49" s="304"/>
      <c r="K49" s="305"/>
      <c r="L49" s="161" t="str">
        <f>IF(L35="■","■","□")</f>
        <v>□</v>
      </c>
      <c r="M49" s="105" t="s">
        <v>13</v>
      </c>
      <c r="N49" s="105"/>
      <c r="O49" s="105"/>
      <c r="P49" s="105"/>
      <c r="Q49" s="105"/>
      <c r="R49" s="105"/>
      <c r="S49" s="105"/>
      <c r="T49" s="105"/>
      <c r="U49" s="105"/>
      <c r="V49" s="105"/>
      <c r="W49" s="105"/>
      <c r="X49" s="105"/>
      <c r="Y49" s="105"/>
      <c r="Z49" s="105"/>
      <c r="AA49" s="105"/>
      <c r="AB49" s="105"/>
      <c r="AC49" s="152"/>
      <c r="AD49" s="108" t="s">
        <v>272</v>
      </c>
      <c r="AE49" s="109" t="s">
        <v>7</v>
      </c>
      <c r="AF49" s="109"/>
      <c r="AG49" s="110"/>
      <c r="AH49" s="91"/>
      <c r="AI49" s="92"/>
    </row>
    <row r="50" spans="2:35" ht="14.1" customHeight="1">
      <c r="B50" s="162"/>
      <c r="D50" s="188"/>
      <c r="E50" s="306"/>
      <c r="F50" s="307"/>
      <c r="G50" s="307"/>
      <c r="H50" s="307"/>
      <c r="I50" s="307"/>
      <c r="J50" s="307"/>
      <c r="K50" s="308"/>
      <c r="L50" s="159"/>
      <c r="AC50" s="97"/>
      <c r="AD50" s="179" t="s">
        <v>3</v>
      </c>
      <c r="AE50" s="180" t="s">
        <v>268</v>
      </c>
      <c r="AF50" s="180"/>
      <c r="AG50" s="90"/>
      <c r="AH50" s="91"/>
      <c r="AI50" s="92"/>
    </row>
    <row r="51" spans="2:35" ht="14.1" customHeight="1">
      <c r="B51" s="162"/>
      <c r="D51" s="188"/>
      <c r="E51" s="191"/>
      <c r="F51" s="182"/>
      <c r="G51" s="182"/>
      <c r="H51" s="182"/>
      <c r="I51" s="182"/>
      <c r="J51" s="182"/>
      <c r="K51" s="183"/>
      <c r="L51" s="163"/>
      <c r="M51" s="154"/>
      <c r="N51" s="154"/>
      <c r="O51" s="154"/>
      <c r="P51" s="154"/>
      <c r="Q51" s="154"/>
      <c r="R51" s="154"/>
      <c r="S51" s="154"/>
      <c r="T51" s="154"/>
      <c r="U51" s="154"/>
      <c r="V51" s="154"/>
      <c r="W51" s="154"/>
      <c r="X51" s="154"/>
      <c r="Y51" s="154"/>
      <c r="Z51" s="154"/>
      <c r="AA51" s="154"/>
      <c r="AB51" s="154"/>
      <c r="AC51" s="155"/>
      <c r="AD51" s="179" t="s">
        <v>3</v>
      </c>
      <c r="AE51" s="157"/>
      <c r="AF51" s="157"/>
      <c r="AG51" s="158"/>
      <c r="AH51" s="91"/>
      <c r="AI51" s="92"/>
    </row>
    <row r="52" spans="2:35" ht="14.1" customHeight="1">
      <c r="B52" s="162"/>
      <c r="D52" s="188"/>
      <c r="E52" s="285" t="s">
        <v>213</v>
      </c>
      <c r="F52" s="286"/>
      <c r="G52" s="286"/>
      <c r="H52" s="286"/>
      <c r="I52" s="286"/>
      <c r="J52" s="286"/>
      <c r="K52" s="287"/>
      <c r="L52" s="159" t="str">
        <f>IF(L35="■","■","□")</f>
        <v>□</v>
      </c>
      <c r="M52" s="78" t="s">
        <v>13</v>
      </c>
      <c r="AC52" s="97"/>
      <c r="AD52" s="108" t="s">
        <v>3</v>
      </c>
      <c r="AE52" s="180" t="s">
        <v>7</v>
      </c>
      <c r="AF52" s="180"/>
      <c r="AG52" s="90"/>
      <c r="AH52" s="91"/>
      <c r="AI52" s="92"/>
    </row>
    <row r="53" spans="2:35" ht="14.1" customHeight="1">
      <c r="B53" s="162"/>
      <c r="D53" s="188"/>
      <c r="E53" s="285"/>
      <c r="F53" s="286"/>
      <c r="G53" s="286"/>
      <c r="H53" s="286"/>
      <c r="I53" s="286"/>
      <c r="J53" s="286"/>
      <c r="K53" s="287"/>
      <c r="L53" s="159"/>
      <c r="AC53" s="97"/>
      <c r="AD53" s="179" t="s">
        <v>3</v>
      </c>
      <c r="AE53" s="180" t="s">
        <v>271</v>
      </c>
      <c r="AF53" s="180"/>
      <c r="AG53" s="90"/>
      <c r="AH53" s="91"/>
      <c r="AI53" s="92"/>
    </row>
    <row r="54" spans="2:35" ht="14.1" customHeight="1">
      <c r="B54" s="162"/>
      <c r="D54" s="188"/>
      <c r="E54" s="184"/>
      <c r="F54" s="185"/>
      <c r="G54" s="185"/>
      <c r="H54" s="185"/>
      <c r="I54" s="185"/>
      <c r="J54" s="185"/>
      <c r="K54" s="186"/>
      <c r="L54" s="159"/>
      <c r="AC54" s="97"/>
      <c r="AD54" s="179" t="s">
        <v>3</v>
      </c>
      <c r="AE54" s="180"/>
      <c r="AF54" s="180"/>
      <c r="AG54" s="90"/>
      <c r="AH54" s="91"/>
      <c r="AI54" s="92"/>
    </row>
    <row r="55" spans="2:35" ht="14.1" customHeight="1">
      <c r="B55" s="162"/>
      <c r="D55" s="188"/>
      <c r="E55" s="288" t="s">
        <v>214</v>
      </c>
      <c r="F55" s="289"/>
      <c r="G55" s="289"/>
      <c r="H55" s="289"/>
      <c r="I55" s="289"/>
      <c r="J55" s="289"/>
      <c r="K55" s="290"/>
      <c r="L55" s="161" t="str">
        <f>IF(L35="■","■","□")</f>
        <v>□</v>
      </c>
      <c r="M55" s="105" t="s">
        <v>13</v>
      </c>
      <c r="N55" s="88"/>
      <c r="O55" s="88"/>
      <c r="P55" s="88"/>
      <c r="Q55" s="88"/>
      <c r="R55" s="88"/>
      <c r="S55" s="164"/>
      <c r="T55" s="105"/>
      <c r="U55" s="88"/>
      <c r="V55" s="88"/>
      <c r="W55" s="88"/>
      <c r="X55" s="88"/>
      <c r="Y55" s="88"/>
      <c r="Z55" s="88"/>
      <c r="AA55" s="88"/>
      <c r="AB55" s="88"/>
      <c r="AC55" s="152"/>
      <c r="AD55" s="108" t="s">
        <v>3</v>
      </c>
      <c r="AE55" s="109" t="s">
        <v>7</v>
      </c>
      <c r="AF55" s="109"/>
      <c r="AG55" s="110"/>
      <c r="AH55" s="91"/>
      <c r="AI55" s="92"/>
    </row>
    <row r="56" spans="2:35" ht="14.1" customHeight="1">
      <c r="B56" s="162"/>
      <c r="D56" s="188"/>
      <c r="E56" s="285"/>
      <c r="F56" s="286"/>
      <c r="G56" s="286"/>
      <c r="H56" s="286"/>
      <c r="I56" s="286"/>
      <c r="J56" s="286"/>
      <c r="K56" s="287"/>
      <c r="L56" s="159"/>
      <c r="N56" s="176"/>
      <c r="O56" s="176"/>
      <c r="P56" s="176"/>
      <c r="Q56" s="176"/>
      <c r="R56" s="176"/>
      <c r="S56" s="176"/>
      <c r="T56" s="176"/>
      <c r="U56" s="176"/>
      <c r="V56" s="176"/>
      <c r="W56" s="176"/>
      <c r="X56" s="176"/>
      <c r="Y56" s="176"/>
      <c r="Z56" s="176"/>
      <c r="AA56" s="176"/>
      <c r="AB56" s="176"/>
      <c r="AC56" s="97"/>
      <c r="AD56" s="179" t="s">
        <v>3</v>
      </c>
      <c r="AE56" s="180" t="s">
        <v>268</v>
      </c>
      <c r="AF56" s="180"/>
      <c r="AG56" s="90"/>
      <c r="AH56" s="91"/>
      <c r="AI56" s="92"/>
    </row>
    <row r="57" spans="2:35" ht="14.1" customHeight="1">
      <c r="B57" s="162"/>
      <c r="D57" s="188"/>
      <c r="E57" s="174"/>
      <c r="F57" s="187"/>
      <c r="G57" s="187"/>
      <c r="H57" s="187"/>
      <c r="I57" s="187"/>
      <c r="J57" s="187"/>
      <c r="K57" s="173"/>
      <c r="L57" s="159"/>
      <c r="N57" s="176"/>
      <c r="O57" s="176"/>
      <c r="P57" s="176"/>
      <c r="Q57" s="176"/>
      <c r="R57" s="176"/>
      <c r="S57" s="176"/>
      <c r="T57" s="176"/>
      <c r="U57" s="176"/>
      <c r="V57" s="176"/>
      <c r="W57" s="176"/>
      <c r="X57" s="176"/>
      <c r="Y57" s="176"/>
      <c r="Z57" s="176"/>
      <c r="AA57" s="176"/>
      <c r="AB57" s="176"/>
      <c r="AC57" s="97"/>
      <c r="AD57" s="179" t="s">
        <v>3</v>
      </c>
      <c r="AE57" s="157"/>
      <c r="AF57" s="180"/>
      <c r="AG57" s="90"/>
      <c r="AH57" s="91"/>
      <c r="AI57" s="92"/>
    </row>
    <row r="58" spans="2:35" ht="14.1" customHeight="1">
      <c r="B58" s="162"/>
      <c r="D58" s="188"/>
      <c r="E58" s="288" t="s">
        <v>26</v>
      </c>
      <c r="F58" s="289"/>
      <c r="G58" s="289"/>
      <c r="H58" s="289"/>
      <c r="I58" s="289"/>
      <c r="J58" s="289"/>
      <c r="K58" s="290"/>
      <c r="L58" s="161" t="str">
        <f>IF(L35="■","■","□")</f>
        <v>□</v>
      </c>
      <c r="M58" s="105" t="s">
        <v>13</v>
      </c>
      <c r="N58" s="105"/>
      <c r="O58" s="105"/>
      <c r="P58" s="105"/>
      <c r="Q58" s="105"/>
      <c r="R58" s="105"/>
      <c r="S58" s="105"/>
      <c r="T58" s="105"/>
      <c r="U58" s="105"/>
      <c r="V58" s="105"/>
      <c r="W58" s="105"/>
      <c r="X58" s="105"/>
      <c r="Y58" s="105"/>
      <c r="Z58" s="105"/>
      <c r="AA58" s="105"/>
      <c r="AB58" s="105"/>
      <c r="AC58" s="152"/>
      <c r="AD58" s="108" t="s">
        <v>3</v>
      </c>
      <c r="AE58" s="180" t="s">
        <v>7</v>
      </c>
      <c r="AF58" s="109"/>
      <c r="AG58" s="110"/>
      <c r="AH58" s="195"/>
      <c r="AI58" s="167"/>
    </row>
    <row r="59" spans="2:35" ht="14.1" customHeight="1">
      <c r="B59" s="162"/>
      <c r="D59" s="188"/>
      <c r="E59" s="285"/>
      <c r="F59" s="286"/>
      <c r="G59" s="286"/>
      <c r="H59" s="286"/>
      <c r="I59" s="286"/>
      <c r="J59" s="286"/>
      <c r="K59" s="287"/>
      <c r="L59" s="129"/>
      <c r="AC59" s="97"/>
      <c r="AD59" s="179" t="s">
        <v>3</v>
      </c>
      <c r="AE59" s="180" t="s">
        <v>268</v>
      </c>
      <c r="AF59" s="180"/>
      <c r="AG59" s="90"/>
      <c r="AH59" s="195"/>
      <c r="AI59" s="167"/>
    </row>
    <row r="60" spans="2:35" ht="14.1" customHeight="1">
      <c r="B60" s="162"/>
      <c r="D60" s="188"/>
      <c r="E60" s="291"/>
      <c r="F60" s="292"/>
      <c r="G60" s="292"/>
      <c r="H60" s="292"/>
      <c r="I60" s="292"/>
      <c r="J60" s="292"/>
      <c r="K60" s="293"/>
      <c r="L60" s="153"/>
      <c r="M60" s="154"/>
      <c r="N60" s="154"/>
      <c r="O60" s="154"/>
      <c r="P60" s="154"/>
      <c r="Q60" s="154"/>
      <c r="R60" s="154"/>
      <c r="S60" s="154"/>
      <c r="T60" s="154"/>
      <c r="U60" s="154"/>
      <c r="V60" s="154"/>
      <c r="W60" s="154"/>
      <c r="X60" s="154"/>
      <c r="Y60" s="154"/>
      <c r="Z60" s="154"/>
      <c r="AA60" s="154"/>
      <c r="AB60" s="154"/>
      <c r="AC60" s="155"/>
      <c r="AD60" s="156" t="s">
        <v>3</v>
      </c>
      <c r="AE60" s="180"/>
      <c r="AF60" s="157"/>
      <c r="AG60" s="158"/>
      <c r="AH60" s="195"/>
      <c r="AI60" s="167"/>
    </row>
    <row r="61" spans="2:35" ht="14.1" customHeight="1">
      <c r="B61" s="162"/>
      <c r="D61" s="188"/>
      <c r="E61" s="294" t="s">
        <v>219</v>
      </c>
      <c r="F61" s="295"/>
      <c r="G61" s="295"/>
      <c r="H61" s="295"/>
      <c r="I61" s="295"/>
      <c r="J61" s="295"/>
      <c r="K61" s="296"/>
      <c r="L61" s="161" t="str">
        <f>IF(L35="■","■","□")</f>
        <v>□</v>
      </c>
      <c r="M61" s="105" t="s">
        <v>13</v>
      </c>
      <c r="N61" s="105"/>
      <c r="O61" s="105"/>
      <c r="P61" s="105"/>
      <c r="Q61" s="105"/>
      <c r="R61" s="105"/>
      <c r="S61" s="105"/>
      <c r="T61" s="105"/>
      <c r="U61" s="105"/>
      <c r="V61" s="105"/>
      <c r="W61" s="105"/>
      <c r="X61" s="105"/>
      <c r="Y61" s="105"/>
      <c r="Z61" s="105"/>
      <c r="AA61" s="105"/>
      <c r="AB61" s="105"/>
      <c r="AC61" s="152"/>
      <c r="AD61" s="108" t="s">
        <v>3</v>
      </c>
      <c r="AE61" s="109" t="s">
        <v>7</v>
      </c>
      <c r="AF61" s="180"/>
      <c r="AG61" s="90"/>
      <c r="AH61" s="195"/>
      <c r="AI61" s="167"/>
    </row>
    <row r="62" spans="2:35" ht="14.1" customHeight="1">
      <c r="B62" s="162"/>
      <c r="D62" s="188"/>
      <c r="E62" s="297"/>
      <c r="F62" s="298"/>
      <c r="G62" s="298"/>
      <c r="H62" s="298"/>
      <c r="I62" s="298"/>
      <c r="J62" s="298"/>
      <c r="K62" s="299"/>
      <c r="L62" s="129"/>
      <c r="AC62" s="97"/>
      <c r="AD62" s="179" t="s">
        <v>5</v>
      </c>
      <c r="AE62" s="180" t="s">
        <v>11</v>
      </c>
      <c r="AF62" s="180"/>
      <c r="AG62" s="90"/>
      <c r="AH62" s="195"/>
      <c r="AI62" s="167"/>
    </row>
    <row r="63" spans="2:35" ht="14.1" customHeight="1" thickBot="1">
      <c r="B63" s="168"/>
      <c r="C63" s="138"/>
      <c r="D63" s="206"/>
      <c r="E63" s="300"/>
      <c r="F63" s="301"/>
      <c r="G63" s="301"/>
      <c r="H63" s="301"/>
      <c r="I63" s="301"/>
      <c r="J63" s="301"/>
      <c r="K63" s="302"/>
      <c r="L63" s="135"/>
      <c r="M63" s="138"/>
      <c r="N63" s="138"/>
      <c r="O63" s="138"/>
      <c r="P63" s="138"/>
      <c r="Q63" s="138"/>
      <c r="R63" s="138"/>
      <c r="S63" s="138"/>
      <c r="T63" s="138"/>
      <c r="U63" s="138"/>
      <c r="V63" s="138"/>
      <c r="W63" s="138"/>
      <c r="X63" s="138"/>
      <c r="Y63" s="138"/>
      <c r="Z63" s="138"/>
      <c r="AA63" s="138"/>
      <c r="AB63" s="138"/>
      <c r="AC63" s="169"/>
      <c r="AD63" s="136" t="s">
        <v>5</v>
      </c>
      <c r="AE63" s="141" t="s">
        <v>12</v>
      </c>
      <c r="AF63" s="141"/>
      <c r="AG63" s="142"/>
      <c r="AH63" s="207"/>
      <c r="AI63" s="170"/>
    </row>
  </sheetData>
  <sheetProtection sheet="1" formatCells="0" selectLockedCells="1"/>
  <mergeCells count="41">
    <mergeCell ref="Q19:AB19"/>
    <mergeCell ref="B8:D14"/>
    <mergeCell ref="E40:AI40"/>
    <mergeCell ref="E10:K12"/>
    <mergeCell ref="E46:K47"/>
    <mergeCell ref="R14:AB14"/>
    <mergeCell ref="M8:Q8"/>
    <mergeCell ref="E8:K9"/>
    <mergeCell ref="E13:K14"/>
    <mergeCell ref="M13:R13"/>
    <mergeCell ref="T13:Y13"/>
    <mergeCell ref="M33:O34"/>
    <mergeCell ref="B35:D41"/>
    <mergeCell ref="E25:K28"/>
    <mergeCell ref="B15:D22"/>
    <mergeCell ref="E32:K34"/>
    <mergeCell ref="Q39:AB39"/>
    <mergeCell ref="E23:K24"/>
    <mergeCell ref="E20:AI20"/>
    <mergeCell ref="E29:AI29"/>
    <mergeCell ref="E21:K21"/>
    <mergeCell ref="E30:K31"/>
    <mergeCell ref="E52:K53"/>
    <mergeCell ref="E55:K56"/>
    <mergeCell ref="E58:K60"/>
    <mergeCell ref="E61:K63"/>
    <mergeCell ref="E41:K42"/>
    <mergeCell ref="E43:K44"/>
    <mergeCell ref="E49:K50"/>
    <mergeCell ref="AK7:AN7"/>
    <mergeCell ref="B3:F3"/>
    <mergeCell ref="G3:AI3"/>
    <mergeCell ref="AH6:AI7"/>
    <mergeCell ref="B6:D7"/>
    <mergeCell ref="E6:G7"/>
    <mergeCell ref="H6:AG6"/>
    <mergeCell ref="AD7:AG7"/>
    <mergeCell ref="L7:AC7"/>
    <mergeCell ref="H7:K7"/>
    <mergeCell ref="B4:F4"/>
    <mergeCell ref="G4:AI4"/>
  </mergeCells>
  <phoneticPr fontId="2"/>
  <conditionalFormatting sqref="E30:AC34">
    <cfRule type="expression" dxfId="9" priority="5">
      <formula>$L$15="■"</formula>
    </cfRule>
  </conditionalFormatting>
  <conditionalFormatting sqref="E21:AC28">
    <cfRule type="expression" dxfId="8" priority="4">
      <formula>OR($L$16="■",$L$17="■")</formula>
    </cfRule>
  </conditionalFormatting>
  <conditionalFormatting sqref="E41:AC63">
    <cfRule type="expression" dxfId="7" priority="3">
      <formula>OR($L$36="■",$L$37="■")</formula>
    </cfRule>
  </conditionalFormatting>
  <conditionalFormatting sqref="E25:AC28 E10:AC12">
    <cfRule type="expression" dxfId="6" priority="1">
      <formula>#REF!="■"</formula>
    </cfRule>
  </conditionalFormatting>
  <dataValidations xWindow="488" yWindow="569" count="5">
    <dataValidation type="list" allowBlank="1" showInputMessage="1" showErrorMessage="1" sqref="L35:L38 M26:M27 AD3:AD19 AD21:AD28 L30:L32 AD41:AD63 L10:L11 L15:L18 AD30:AD39" xr:uid="{00000000-0002-0000-0000-000000000000}">
      <formula1>"■,□"</formula1>
    </dataValidation>
    <dataValidation allowBlank="1" showInputMessage="1" sqref="N35:P37" xr:uid="{00000000-0002-0000-0000-000001000000}"/>
    <dataValidation type="list" allowBlank="1" showInputMessage="1" showErrorMessage="1" sqref="AC35:AC37" xr:uid="{00000000-0002-0000-0000-000002000000}">
      <formula1>#REF!</formula1>
    </dataValidation>
    <dataValidation type="list" allowBlank="1" showInputMessage="1" showErrorMessage="1" prompt="緩和措置を適用_x000a_する場合のみ_x000a_選択します。_x000a_" sqref="P33:P34" xr:uid="{B2BEFAD0-3C01-43FE-B8A4-D3C02C1AC927}">
      <formula1>"■,□"</formula1>
    </dataValidation>
    <dataValidation type="list" allowBlank="1" showInputMessage="1" showErrorMessage="1" sqref="M8:Q8" xr:uid="{15548619-6516-4471-9118-BFFB048BF74C}">
      <formula1>地域区分</formula1>
    </dataValidation>
  </dataValidations>
  <printOptions horizontalCentered="1"/>
  <pageMargins left="0.47244094488188981" right="0.31496062992125984" top="0.47244094488188981" bottom="0.39370078740157483" header="0.27559055118110237" footer="0.19685039370078741"/>
  <pageSetup paperSize="9" scale="98" fitToHeight="5" orientation="portrait" r:id="rId1"/>
  <headerFooter>
    <oddHeader>&amp;R&amp;"ＭＳ Ｐ明朝,標準"&amp;10（第&amp;P面）</oddHeader>
    <oddFooter>&amp;L&amp;"Meiryo UI,標準"&amp;9HP住-998（Ver.20250401）&amp;R&amp;"Meiryo UI,標準"&amp;9Copyright 2025 Houseplus Corporation</oddFooter>
  </headerFooter>
  <rowBreaks count="1" manualBreakCount="1">
    <brk id="34" min="1" max="34" man="1"/>
  </rowBreaks>
  <legacyDrawing r:id="rId2"/>
  <extLst>
    <ext xmlns:x14="http://schemas.microsoft.com/office/spreadsheetml/2009/9/main" uri="{CCE6A557-97BC-4b89-ADB6-D9C93CAAB3DF}">
      <x14:dataValidations xmlns:xm="http://schemas.microsoft.com/office/excel/2006/main" xWindow="488" yWindow="569" count="3">
        <x14:dataValidation type="list" allowBlank="1" showInputMessage="1" showErrorMessage="1" xr:uid="{923EE114-8346-4477-AE52-B54081FD34C2}">
          <x14:formula1>
            <xm:f>master!$M$5:$M$99</xm:f>
          </x14:formula1>
          <xm:sqref>M13:R13</xm:sqref>
        </x14:dataValidation>
        <x14:dataValidation type="list" allowBlank="1" showInputMessage="1" showErrorMessage="1" promptTitle="【注意】" prompt="一部別の構造方法を用いる場合には、選択して下さい。" xr:uid="{1E3B0BDA-5803-4997-B328-4AE947FDBE36}">
          <x14:formula1>
            <xm:f>master!$O$5:$O$8</xm:f>
          </x14:formula1>
          <xm:sqref>T13:Y13</xm:sqref>
        </x14:dataValidation>
        <x14:dataValidation type="list" allowBlank="1" showInputMessage="1" showErrorMessage="1" xr:uid="{6A60895D-6CDB-4CC5-914B-AD6D04A8CA96}">
          <x14:formula1>
            <xm:f>master!$Q$5:$Q$7</xm:f>
          </x14:formula1>
          <xm:sqref>Q19:AB19 Q39:AB39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4FBEF-C2AD-4667-B636-E222FDF94EC5}">
  <dimension ref="A1:AE1807"/>
  <sheetViews>
    <sheetView showGridLines="0" view="pageBreakPreview" zoomScaleNormal="100" zoomScaleSheetLayoutView="100" zoomScalePageLayoutView="55" workbookViewId="0">
      <selection activeCell="D1" sqref="D1:L1"/>
    </sheetView>
  </sheetViews>
  <sheetFormatPr defaultRowHeight="12"/>
  <cols>
    <col min="1" max="2" width="4" style="208" customWidth="1"/>
    <col min="3" max="3" width="11.375" style="151" customWidth="1"/>
    <col min="4" max="4" width="20" style="151" customWidth="1"/>
    <col min="5" max="5" width="7" style="151" customWidth="1"/>
    <col min="6" max="6" width="10.5" style="151" customWidth="1"/>
    <col min="7" max="7" width="5.25" style="151" customWidth="1"/>
    <col min="8" max="11" width="4.125" style="151" customWidth="1"/>
    <col min="12" max="12" width="15.5" style="151" customWidth="1"/>
    <col min="13" max="14" width="5.875" style="215" customWidth="1"/>
    <col min="15" max="15" width="5.25" style="151" customWidth="1"/>
    <col min="16" max="16" width="5.25" style="215" customWidth="1"/>
    <col min="17" max="17" width="5.25" style="208" customWidth="1"/>
    <col min="18" max="18" width="5.25" style="151" customWidth="1"/>
    <col min="19" max="22" width="4.125" style="151" customWidth="1"/>
    <col min="23" max="23" width="15.5" style="151" customWidth="1"/>
    <col min="24" max="26" width="7.125" style="151" customWidth="1"/>
    <col min="27" max="27" width="5.875" style="215" customWidth="1"/>
    <col min="28" max="28" width="9" style="151"/>
    <col min="29" max="31" width="7.625" style="151" hidden="1" customWidth="1"/>
    <col min="32" max="16384" width="9" style="151"/>
  </cols>
  <sheetData>
    <row r="1" spans="1:31" ht="20.25" customHeight="1">
      <c r="A1" s="390" t="s">
        <v>30</v>
      </c>
      <c r="B1" s="391"/>
      <c r="C1" s="391"/>
      <c r="D1" s="392" t="str">
        <f>IF('第１,2面'!G3="","",'第１,2面'!G3)</f>
        <v/>
      </c>
      <c r="E1" s="393"/>
      <c r="F1" s="393"/>
      <c r="G1" s="393"/>
      <c r="H1" s="393"/>
      <c r="I1" s="393"/>
      <c r="J1" s="393"/>
      <c r="K1" s="393"/>
      <c r="L1" s="394"/>
      <c r="M1" s="407"/>
      <c r="N1" s="415"/>
      <c r="O1" s="415"/>
      <c r="P1" s="415"/>
      <c r="Q1" s="415"/>
      <c r="R1" s="415"/>
      <c r="S1" s="415"/>
      <c r="T1" s="415"/>
      <c r="U1" s="408"/>
      <c r="V1" s="407" t="s">
        <v>246</v>
      </c>
      <c r="W1" s="408"/>
      <c r="X1" s="409" t="s">
        <v>247</v>
      </c>
      <c r="Y1" s="410"/>
      <c r="Z1" s="410"/>
      <c r="AA1" s="411"/>
    </row>
    <row r="2" spans="1:31" ht="20.45" customHeight="1">
      <c r="A2" s="389" t="s">
        <v>187</v>
      </c>
      <c r="B2" s="382"/>
      <c r="C2" s="382"/>
      <c r="D2" s="364" t="str">
        <f>IF('第１,2面'!G4="","",'第１,2面'!G4)</f>
        <v/>
      </c>
      <c r="E2" s="365"/>
      <c r="F2" s="365"/>
      <c r="G2" s="365"/>
      <c r="H2" s="365"/>
      <c r="I2" s="365"/>
      <c r="J2" s="365"/>
      <c r="K2" s="365"/>
      <c r="L2" s="366"/>
      <c r="M2" s="355" t="s">
        <v>249</v>
      </c>
      <c r="N2" s="356"/>
      <c r="O2" s="356"/>
      <c r="P2" s="356"/>
      <c r="Q2" s="356"/>
      <c r="R2" s="356"/>
      <c r="S2" s="356"/>
      <c r="T2" s="356"/>
      <c r="U2" s="357"/>
      <c r="V2" s="351" t="str">
        <f>IF(D1="","",IF(B5="■","",ROUNDUP((AC8-AE8)/1000,1)))</f>
        <v/>
      </c>
      <c r="W2" s="352"/>
      <c r="X2" s="412"/>
      <c r="Y2" s="413"/>
      <c r="Z2" s="413"/>
      <c r="AA2" s="414"/>
    </row>
    <row r="3" spans="1:31" ht="20.45" customHeight="1">
      <c r="A3" s="389" t="s">
        <v>22</v>
      </c>
      <c r="B3" s="382"/>
      <c r="C3" s="382"/>
      <c r="D3" s="416" t="str">
        <f>IF('第１,2面'!M8="","第1,2面で地域の区分を選択して下さい",'第１,2面'!M8)</f>
        <v>第1,2面で地域の区分を選択して下さい</v>
      </c>
      <c r="E3" s="417"/>
      <c r="F3" s="418"/>
      <c r="G3" s="222"/>
      <c r="H3" s="222"/>
      <c r="I3" s="222"/>
      <c r="J3" s="222"/>
      <c r="K3" s="222"/>
      <c r="L3" s="227"/>
      <c r="M3" s="358" t="s">
        <v>250</v>
      </c>
      <c r="N3" s="359"/>
      <c r="O3" s="359"/>
      <c r="P3" s="359"/>
      <c r="Q3" s="359"/>
      <c r="R3" s="359"/>
      <c r="S3" s="359"/>
      <c r="T3" s="359"/>
      <c r="U3" s="360"/>
      <c r="V3" s="351" t="str">
        <f>IF(D1="","",IF(B5="■","",ROUNDUP(((AD8-AE8)/1000),1)))</f>
        <v/>
      </c>
      <c r="W3" s="352"/>
      <c r="X3" s="412"/>
      <c r="Y3" s="413"/>
      <c r="Z3" s="413"/>
      <c r="AA3" s="414"/>
    </row>
    <row r="4" spans="1:31" ht="20.45" customHeight="1">
      <c r="A4" s="389" t="s">
        <v>226</v>
      </c>
      <c r="B4" s="395"/>
      <c r="C4" s="382"/>
      <c r="D4" s="361" t="str">
        <f>IF(G11="","",SUM(G11:G110)&amp;" 　戸")</f>
        <v/>
      </c>
      <c r="E4" s="362"/>
      <c r="F4" s="363"/>
      <c r="G4" s="225"/>
      <c r="H4" s="225"/>
      <c r="I4" s="225"/>
      <c r="J4" s="225"/>
      <c r="K4" s="225"/>
      <c r="L4" s="226"/>
      <c r="M4" s="361" t="s">
        <v>243</v>
      </c>
      <c r="N4" s="362"/>
      <c r="O4" s="362"/>
      <c r="P4" s="362"/>
      <c r="Q4" s="362"/>
      <c r="R4" s="362"/>
      <c r="S4" s="362"/>
      <c r="T4" s="362"/>
      <c r="U4" s="363"/>
      <c r="V4" s="353" t="str">
        <f>IF($V$2="","",(($V$2/$V$3)))</f>
        <v/>
      </c>
      <c r="W4" s="354"/>
      <c r="X4" s="376"/>
      <c r="Y4" s="377"/>
      <c r="Z4" s="377"/>
      <c r="AA4" s="378"/>
    </row>
    <row r="5" spans="1:31" ht="20.45" customHeight="1" thickBot="1">
      <c r="A5" s="234"/>
      <c r="B5" s="235" t="s">
        <v>267</v>
      </c>
      <c r="C5" s="236" t="s">
        <v>248</v>
      </c>
      <c r="D5" s="236"/>
      <c r="E5" s="236"/>
      <c r="F5" s="236"/>
      <c r="G5" s="236"/>
      <c r="H5" s="236"/>
      <c r="I5" s="236"/>
      <c r="J5" s="236"/>
      <c r="K5" s="236"/>
      <c r="L5" s="237"/>
      <c r="M5" s="396" t="s">
        <v>251</v>
      </c>
      <c r="N5" s="397"/>
      <c r="O5" s="397"/>
      <c r="P5" s="397"/>
      <c r="Q5" s="397"/>
      <c r="R5" s="397"/>
      <c r="S5" s="397"/>
      <c r="T5" s="397"/>
      <c r="U5" s="398"/>
      <c r="V5" s="399" t="str">
        <f>IF((V4=""),"",IF(V4&lt;=1,"適","不適"))</f>
        <v/>
      </c>
      <c r="W5" s="400"/>
      <c r="X5" s="379" t="str">
        <f>IF((X4=""),"",IF(X4&lt;=1,"適","不適"))</f>
        <v/>
      </c>
      <c r="Y5" s="380"/>
      <c r="Z5" s="380"/>
      <c r="AA5" s="381"/>
      <c r="AC5" s="401" t="s">
        <v>253</v>
      </c>
      <c r="AD5" s="402"/>
      <c r="AE5" s="403"/>
    </row>
    <row r="6" spans="1:31" ht="5.25" customHeight="1">
      <c r="AC6" s="404"/>
      <c r="AD6" s="405"/>
      <c r="AE6" s="406"/>
    </row>
    <row r="7" spans="1:31" ht="18" customHeight="1" thickBot="1">
      <c r="A7" s="243" t="s">
        <v>260</v>
      </c>
      <c r="AC7" s="240"/>
      <c r="AD7" s="241"/>
      <c r="AE7" s="242"/>
    </row>
    <row r="8" spans="1:31" ht="20.100000000000001" customHeight="1" thickBot="1">
      <c r="A8" s="390"/>
      <c r="B8" s="383" t="s">
        <v>224</v>
      </c>
      <c r="C8" s="384"/>
      <c r="D8" s="367" t="s">
        <v>227</v>
      </c>
      <c r="E8" s="367" t="s">
        <v>228</v>
      </c>
      <c r="F8" s="367" t="s">
        <v>229</v>
      </c>
      <c r="G8" s="383" t="s">
        <v>225</v>
      </c>
      <c r="H8" s="373" t="s">
        <v>231</v>
      </c>
      <c r="I8" s="374"/>
      <c r="J8" s="374"/>
      <c r="K8" s="374"/>
      <c r="L8" s="374"/>
      <c r="M8" s="374"/>
      <c r="N8" s="374"/>
      <c r="O8" s="374"/>
      <c r="P8" s="374"/>
      <c r="Q8" s="374"/>
      <c r="R8" s="374"/>
      <c r="S8" s="374"/>
      <c r="T8" s="374"/>
      <c r="U8" s="374"/>
      <c r="V8" s="374"/>
      <c r="W8" s="374"/>
      <c r="X8" s="374"/>
      <c r="Y8" s="374"/>
      <c r="Z8" s="374"/>
      <c r="AA8" s="375"/>
      <c r="AC8" s="382">
        <f>SUM(AC11:AC110)</f>
        <v>0</v>
      </c>
      <c r="AD8" s="382">
        <f>SUM(AD11:AD110)</f>
        <v>0</v>
      </c>
      <c r="AE8" s="382">
        <f>SUM(AE11:AE110)</f>
        <v>0</v>
      </c>
    </row>
    <row r="9" spans="1:31" ht="20.100000000000001" customHeight="1">
      <c r="A9" s="389"/>
      <c r="B9" s="385"/>
      <c r="C9" s="386"/>
      <c r="D9" s="368"/>
      <c r="E9" s="368"/>
      <c r="F9" s="368"/>
      <c r="G9" s="385"/>
      <c r="H9" s="370" t="s">
        <v>244</v>
      </c>
      <c r="I9" s="371"/>
      <c r="J9" s="371"/>
      <c r="K9" s="371"/>
      <c r="L9" s="371"/>
      <c r="M9" s="371"/>
      <c r="N9" s="371"/>
      <c r="O9" s="371"/>
      <c r="P9" s="371"/>
      <c r="Q9" s="371"/>
      <c r="R9" s="372"/>
      <c r="S9" s="370" t="s">
        <v>230</v>
      </c>
      <c r="T9" s="371"/>
      <c r="U9" s="371"/>
      <c r="V9" s="371"/>
      <c r="W9" s="371"/>
      <c r="X9" s="371"/>
      <c r="Y9" s="371"/>
      <c r="Z9" s="371"/>
      <c r="AA9" s="372"/>
      <c r="AC9" s="382"/>
      <c r="AD9" s="382"/>
      <c r="AE9" s="382"/>
    </row>
    <row r="10" spans="1:31" ht="136.5" customHeight="1">
      <c r="A10" s="389"/>
      <c r="B10" s="387"/>
      <c r="C10" s="388"/>
      <c r="D10" s="369"/>
      <c r="E10" s="369"/>
      <c r="F10" s="369"/>
      <c r="G10" s="387"/>
      <c r="H10" s="230" t="s">
        <v>254</v>
      </c>
      <c r="I10" s="211" t="s">
        <v>255</v>
      </c>
      <c r="J10" s="211" t="s">
        <v>256</v>
      </c>
      <c r="K10" s="211" t="s">
        <v>239</v>
      </c>
      <c r="L10" s="211" t="s">
        <v>232</v>
      </c>
      <c r="M10" s="211" t="s">
        <v>237</v>
      </c>
      <c r="N10" s="211" t="s">
        <v>238</v>
      </c>
      <c r="O10" s="211" t="s">
        <v>236</v>
      </c>
      <c r="P10" s="211" t="s">
        <v>233</v>
      </c>
      <c r="Q10" s="211" t="s">
        <v>234</v>
      </c>
      <c r="R10" s="223" t="s">
        <v>235</v>
      </c>
      <c r="S10" s="230" t="s">
        <v>245</v>
      </c>
      <c r="T10" s="211" t="s">
        <v>257</v>
      </c>
      <c r="U10" s="211" t="s">
        <v>258</v>
      </c>
      <c r="V10" s="211" t="s">
        <v>239</v>
      </c>
      <c r="W10" s="211" t="s">
        <v>232</v>
      </c>
      <c r="X10" s="211" t="s">
        <v>242</v>
      </c>
      <c r="Y10" s="211" t="s">
        <v>259</v>
      </c>
      <c r="Z10" s="211" t="s">
        <v>241</v>
      </c>
      <c r="AA10" s="223" t="s">
        <v>240</v>
      </c>
      <c r="AC10" s="211" t="s">
        <v>242</v>
      </c>
      <c r="AD10" s="211" t="s">
        <v>252</v>
      </c>
      <c r="AE10" s="211" t="s">
        <v>241</v>
      </c>
    </row>
    <row r="11" spans="1:31" ht="21.95" customHeight="1">
      <c r="A11" s="238">
        <v>1</v>
      </c>
      <c r="B11" s="349"/>
      <c r="C11" s="350"/>
      <c r="D11" s="220"/>
      <c r="E11" s="221"/>
      <c r="F11" s="221"/>
      <c r="G11" s="229"/>
      <c r="H11" s="231" t="s">
        <v>3</v>
      </c>
      <c r="I11" s="209" t="s">
        <v>3</v>
      </c>
      <c r="J11" s="209" t="s">
        <v>3</v>
      </c>
      <c r="K11" s="209" t="s">
        <v>3</v>
      </c>
      <c r="L11" s="213"/>
      <c r="M11" s="216"/>
      <c r="N11" s="217" t="str">
        <f>IF($D$3="","",IF($M11="","",HLOOKUP($D$3,別紙mast!$D$4:$K$7,3,FALSE)))</f>
        <v/>
      </c>
      <c r="O11" s="214" t="str">
        <f>IF(($N11=""),"",IF($M11&lt;=$N11,"適","不適"))</f>
        <v/>
      </c>
      <c r="P11" s="218"/>
      <c r="Q11" s="239" t="str">
        <f>IF($D$3="","",IF($P11="","",HLOOKUP($D$3,別紙mast!$D$4:$K$7,4,FALSE)))</f>
        <v/>
      </c>
      <c r="R11" s="232" t="str">
        <f>IF(($Q11=""),"",IF($P11&lt;=$Q11,"適","不適"))</f>
        <v/>
      </c>
      <c r="S11" s="231" t="s">
        <v>3</v>
      </c>
      <c r="T11" s="209" t="s">
        <v>3</v>
      </c>
      <c r="U11" s="209" t="s">
        <v>3</v>
      </c>
      <c r="V11" s="209" t="s">
        <v>3</v>
      </c>
      <c r="W11" s="213"/>
      <c r="X11" s="213"/>
      <c r="Y11" s="213"/>
      <c r="Z11" s="213"/>
      <c r="AA11" s="224" t="str">
        <f>IF($X11="","",ROUNDUP((($X11-$Z11)/($Y11-$Z11)),2))</f>
        <v/>
      </c>
      <c r="AC11" s="228">
        <f t="shared" ref="AC11:AC74" si="0">$X11*$G11</f>
        <v>0</v>
      </c>
      <c r="AD11" s="228">
        <f t="shared" ref="AD11:AD74" si="1">$Y11*$G11</f>
        <v>0</v>
      </c>
      <c r="AE11" s="228">
        <f t="shared" ref="AE11:AE74" si="2">$Z11*$G11</f>
        <v>0</v>
      </c>
    </row>
    <row r="12" spans="1:31" ht="21.95" customHeight="1">
      <c r="A12" s="238">
        <v>2</v>
      </c>
      <c r="B12" s="349"/>
      <c r="C12" s="350"/>
      <c r="D12" s="212"/>
      <c r="E12" s="212"/>
      <c r="F12" s="212"/>
      <c r="G12" s="229"/>
      <c r="H12" s="231" t="s">
        <v>3</v>
      </c>
      <c r="I12" s="209" t="s">
        <v>3</v>
      </c>
      <c r="J12" s="209" t="s">
        <v>3</v>
      </c>
      <c r="K12" s="209" t="s">
        <v>3</v>
      </c>
      <c r="L12" s="213"/>
      <c r="M12" s="216"/>
      <c r="N12" s="217" t="str">
        <f>IF($D$3="","",IF($M12="","",HLOOKUP($D$3,別紙mast!$D$4:$K$7,3,FALSE)))</f>
        <v/>
      </c>
      <c r="O12" s="214" t="str">
        <f t="shared" ref="O12:O75" si="3">IF(($N12=""),"",IF($M12&lt;=$N12,"適","不適"))</f>
        <v/>
      </c>
      <c r="P12" s="218"/>
      <c r="Q12" s="239" t="str">
        <f>IF($D$3="","",IF($P12="","",HLOOKUP($D$3,別紙mast!$D$4:$K$7,4,FALSE)))</f>
        <v/>
      </c>
      <c r="R12" s="232" t="str">
        <f t="shared" ref="R12:R75" si="4">IF(($Q12=""),"",IF($P12&lt;=$Q12,"適","不適"))</f>
        <v/>
      </c>
      <c r="S12" s="231" t="s">
        <v>3</v>
      </c>
      <c r="T12" s="209" t="s">
        <v>3</v>
      </c>
      <c r="U12" s="209" t="s">
        <v>3</v>
      </c>
      <c r="V12" s="209" t="s">
        <v>3</v>
      </c>
      <c r="W12" s="213"/>
      <c r="X12" s="213"/>
      <c r="Y12" s="213"/>
      <c r="Z12" s="213"/>
      <c r="AA12" s="224" t="str">
        <f t="shared" ref="AA12:AA75" si="5">IF($X12="","",ROUNDUP((($X12-$Z12)/($Y12-$Z12)),2))</f>
        <v/>
      </c>
      <c r="AC12" s="228">
        <f t="shared" si="0"/>
        <v>0</v>
      </c>
      <c r="AD12" s="228">
        <f t="shared" si="1"/>
        <v>0</v>
      </c>
      <c r="AE12" s="228">
        <f t="shared" si="2"/>
        <v>0</v>
      </c>
    </row>
    <row r="13" spans="1:31" ht="21.95" customHeight="1">
      <c r="A13" s="238">
        <v>3</v>
      </c>
      <c r="B13" s="349"/>
      <c r="C13" s="350"/>
      <c r="D13" s="212"/>
      <c r="E13" s="212"/>
      <c r="F13" s="212"/>
      <c r="G13" s="229"/>
      <c r="H13" s="231" t="s">
        <v>3</v>
      </c>
      <c r="I13" s="209" t="s">
        <v>3</v>
      </c>
      <c r="J13" s="209" t="s">
        <v>3</v>
      </c>
      <c r="K13" s="209" t="s">
        <v>3</v>
      </c>
      <c r="L13" s="213"/>
      <c r="M13" s="216"/>
      <c r="N13" s="217" t="str">
        <f>IF($D$3="","",IF($M13="","",HLOOKUP($D$3,別紙mast!$D$4:$K$7,3,FALSE)))</f>
        <v/>
      </c>
      <c r="O13" s="214" t="str">
        <f t="shared" si="3"/>
        <v/>
      </c>
      <c r="P13" s="218"/>
      <c r="Q13" s="239" t="str">
        <f>IF($D$3="","",IF($P13="","",HLOOKUP($D$3,別紙mast!$D$4:$K$7,4,FALSE)))</f>
        <v/>
      </c>
      <c r="R13" s="232" t="str">
        <f t="shared" si="4"/>
        <v/>
      </c>
      <c r="S13" s="231" t="s">
        <v>3</v>
      </c>
      <c r="T13" s="209" t="s">
        <v>3</v>
      </c>
      <c r="U13" s="209" t="s">
        <v>3</v>
      </c>
      <c r="V13" s="209" t="s">
        <v>3</v>
      </c>
      <c r="W13" s="213"/>
      <c r="X13" s="213"/>
      <c r="Y13" s="213"/>
      <c r="Z13" s="213"/>
      <c r="AA13" s="224" t="str">
        <f t="shared" si="5"/>
        <v/>
      </c>
      <c r="AC13" s="228">
        <f t="shared" si="0"/>
        <v>0</v>
      </c>
      <c r="AD13" s="228">
        <f t="shared" si="1"/>
        <v>0</v>
      </c>
      <c r="AE13" s="228">
        <f t="shared" si="2"/>
        <v>0</v>
      </c>
    </row>
    <row r="14" spans="1:31" ht="21.95" customHeight="1">
      <c r="A14" s="238">
        <v>4</v>
      </c>
      <c r="B14" s="349"/>
      <c r="C14" s="350"/>
      <c r="D14" s="212"/>
      <c r="E14" s="212"/>
      <c r="F14" s="212"/>
      <c r="G14" s="229"/>
      <c r="H14" s="233" t="s">
        <v>3</v>
      </c>
      <c r="I14" s="210" t="s">
        <v>3</v>
      </c>
      <c r="J14" s="210" t="s">
        <v>3</v>
      </c>
      <c r="K14" s="210" t="s">
        <v>3</v>
      </c>
      <c r="L14" s="213"/>
      <c r="M14" s="216"/>
      <c r="N14" s="217" t="str">
        <f>IF($D$3="","",IF($M14="","",HLOOKUP($D$3,別紙mast!$D$4:$K$7,3,FALSE)))</f>
        <v/>
      </c>
      <c r="O14" s="214" t="str">
        <f t="shared" si="3"/>
        <v/>
      </c>
      <c r="P14" s="218"/>
      <c r="Q14" s="239" t="str">
        <f>IF($D$3="","",IF($P14="","",HLOOKUP($D$3,別紙mast!$D$4:$K$7,4,FALSE)))</f>
        <v/>
      </c>
      <c r="R14" s="232" t="str">
        <f t="shared" si="4"/>
        <v/>
      </c>
      <c r="S14" s="233" t="s">
        <v>3</v>
      </c>
      <c r="T14" s="210" t="s">
        <v>3</v>
      </c>
      <c r="U14" s="210" t="s">
        <v>3</v>
      </c>
      <c r="V14" s="210" t="s">
        <v>3</v>
      </c>
      <c r="W14" s="213"/>
      <c r="X14" s="213"/>
      <c r="Y14" s="213"/>
      <c r="Z14" s="213"/>
      <c r="AA14" s="224" t="str">
        <f t="shared" si="5"/>
        <v/>
      </c>
      <c r="AC14" s="228">
        <f t="shared" si="0"/>
        <v>0</v>
      </c>
      <c r="AD14" s="228">
        <f t="shared" si="1"/>
        <v>0</v>
      </c>
      <c r="AE14" s="228">
        <f t="shared" si="2"/>
        <v>0</v>
      </c>
    </row>
    <row r="15" spans="1:31" ht="21.95" customHeight="1">
      <c r="A15" s="238">
        <v>5</v>
      </c>
      <c r="B15" s="349"/>
      <c r="C15" s="350"/>
      <c r="D15" s="212"/>
      <c r="E15" s="212"/>
      <c r="F15" s="212"/>
      <c r="G15" s="229"/>
      <c r="H15" s="233" t="s">
        <v>3</v>
      </c>
      <c r="I15" s="210" t="s">
        <v>3</v>
      </c>
      <c r="J15" s="210" t="s">
        <v>3</v>
      </c>
      <c r="K15" s="210" t="s">
        <v>3</v>
      </c>
      <c r="L15" s="213"/>
      <c r="M15" s="216"/>
      <c r="N15" s="217" t="str">
        <f>IF($D$3="","",IF($M15="","",HLOOKUP($D$3,別紙mast!$D$4:$K$7,3,FALSE)))</f>
        <v/>
      </c>
      <c r="O15" s="214" t="str">
        <f t="shared" si="3"/>
        <v/>
      </c>
      <c r="P15" s="218"/>
      <c r="Q15" s="239" t="str">
        <f>IF($D$3="","",IF($P15="","",HLOOKUP($D$3,別紙mast!$D$4:$K$7,4,FALSE)))</f>
        <v/>
      </c>
      <c r="R15" s="232" t="str">
        <f t="shared" si="4"/>
        <v/>
      </c>
      <c r="S15" s="233" t="s">
        <v>3</v>
      </c>
      <c r="T15" s="210" t="s">
        <v>3</v>
      </c>
      <c r="U15" s="210" t="s">
        <v>3</v>
      </c>
      <c r="V15" s="210" t="s">
        <v>3</v>
      </c>
      <c r="W15" s="213"/>
      <c r="X15" s="213"/>
      <c r="Y15" s="213"/>
      <c r="Z15" s="213"/>
      <c r="AA15" s="224" t="str">
        <f t="shared" si="5"/>
        <v/>
      </c>
      <c r="AC15" s="228">
        <f t="shared" si="0"/>
        <v>0</v>
      </c>
      <c r="AD15" s="228">
        <f t="shared" si="1"/>
        <v>0</v>
      </c>
      <c r="AE15" s="228">
        <f t="shared" si="2"/>
        <v>0</v>
      </c>
    </row>
    <row r="16" spans="1:31" ht="21.95" customHeight="1">
      <c r="A16" s="238">
        <v>6</v>
      </c>
      <c r="B16" s="349"/>
      <c r="C16" s="350"/>
      <c r="D16" s="212"/>
      <c r="E16" s="212"/>
      <c r="F16" s="212"/>
      <c r="G16" s="229"/>
      <c r="H16" s="233" t="s">
        <v>3</v>
      </c>
      <c r="I16" s="210" t="s">
        <v>3</v>
      </c>
      <c r="J16" s="210" t="s">
        <v>3</v>
      </c>
      <c r="K16" s="210" t="s">
        <v>3</v>
      </c>
      <c r="L16" s="213"/>
      <c r="M16" s="216"/>
      <c r="N16" s="217" t="str">
        <f>IF($D$3="","",IF($M16="","",HLOOKUP($D$3,別紙mast!$D$4:$K$7,3,FALSE)))</f>
        <v/>
      </c>
      <c r="O16" s="214" t="str">
        <f t="shared" si="3"/>
        <v/>
      </c>
      <c r="P16" s="218"/>
      <c r="Q16" s="239" t="str">
        <f>IF($D$3="","",IF($P16="","",HLOOKUP($D$3,別紙mast!$D$4:$K$7,4,FALSE)))</f>
        <v/>
      </c>
      <c r="R16" s="232" t="str">
        <f t="shared" si="4"/>
        <v/>
      </c>
      <c r="S16" s="233" t="s">
        <v>3</v>
      </c>
      <c r="T16" s="210" t="s">
        <v>3</v>
      </c>
      <c r="U16" s="210" t="s">
        <v>3</v>
      </c>
      <c r="V16" s="210" t="s">
        <v>3</v>
      </c>
      <c r="W16" s="213"/>
      <c r="X16" s="213"/>
      <c r="Y16" s="213"/>
      <c r="Z16" s="213"/>
      <c r="AA16" s="224" t="str">
        <f t="shared" si="5"/>
        <v/>
      </c>
      <c r="AC16" s="228">
        <f t="shared" si="0"/>
        <v>0</v>
      </c>
      <c r="AD16" s="228">
        <f t="shared" si="1"/>
        <v>0</v>
      </c>
      <c r="AE16" s="228">
        <f t="shared" si="2"/>
        <v>0</v>
      </c>
    </row>
    <row r="17" spans="1:31" ht="21.95" customHeight="1">
      <c r="A17" s="238">
        <v>7</v>
      </c>
      <c r="B17" s="349"/>
      <c r="C17" s="350"/>
      <c r="D17" s="212"/>
      <c r="E17" s="212"/>
      <c r="F17" s="212"/>
      <c r="G17" s="229"/>
      <c r="H17" s="233" t="s">
        <v>3</v>
      </c>
      <c r="I17" s="210" t="s">
        <v>3</v>
      </c>
      <c r="J17" s="210" t="s">
        <v>3</v>
      </c>
      <c r="K17" s="210" t="s">
        <v>3</v>
      </c>
      <c r="L17" s="213"/>
      <c r="M17" s="216"/>
      <c r="N17" s="217" t="str">
        <f>IF($D$3="","",IF($M17="","",HLOOKUP($D$3,別紙mast!$D$4:$K$7,3,FALSE)))</f>
        <v/>
      </c>
      <c r="O17" s="214" t="str">
        <f t="shared" si="3"/>
        <v/>
      </c>
      <c r="P17" s="218"/>
      <c r="Q17" s="239" t="str">
        <f>IF($D$3="","",IF($P17="","",HLOOKUP($D$3,別紙mast!$D$4:$K$7,4,FALSE)))</f>
        <v/>
      </c>
      <c r="R17" s="232" t="str">
        <f t="shared" si="4"/>
        <v/>
      </c>
      <c r="S17" s="233" t="s">
        <v>3</v>
      </c>
      <c r="T17" s="210" t="s">
        <v>3</v>
      </c>
      <c r="U17" s="210" t="s">
        <v>3</v>
      </c>
      <c r="V17" s="210" t="s">
        <v>3</v>
      </c>
      <c r="W17" s="213"/>
      <c r="X17" s="213"/>
      <c r="Y17" s="213"/>
      <c r="Z17" s="213"/>
      <c r="AA17" s="224" t="str">
        <f t="shared" si="5"/>
        <v/>
      </c>
      <c r="AC17" s="228">
        <f t="shared" si="0"/>
        <v>0</v>
      </c>
      <c r="AD17" s="228">
        <f t="shared" si="1"/>
        <v>0</v>
      </c>
      <c r="AE17" s="228">
        <f t="shared" si="2"/>
        <v>0</v>
      </c>
    </row>
    <row r="18" spans="1:31" ht="21.95" customHeight="1">
      <c r="A18" s="238">
        <v>8</v>
      </c>
      <c r="B18" s="349"/>
      <c r="C18" s="350"/>
      <c r="D18" s="212"/>
      <c r="E18" s="212"/>
      <c r="F18" s="212"/>
      <c r="G18" s="229"/>
      <c r="H18" s="233" t="s">
        <v>3</v>
      </c>
      <c r="I18" s="210" t="s">
        <v>3</v>
      </c>
      <c r="J18" s="210" t="s">
        <v>3</v>
      </c>
      <c r="K18" s="210" t="s">
        <v>3</v>
      </c>
      <c r="L18" s="213"/>
      <c r="M18" s="216"/>
      <c r="N18" s="217" t="str">
        <f>IF($D$3="","",IF($M18="","",HLOOKUP($D$3,別紙mast!$D$4:$K$7,3,FALSE)))</f>
        <v/>
      </c>
      <c r="O18" s="214" t="str">
        <f t="shared" si="3"/>
        <v/>
      </c>
      <c r="P18" s="218"/>
      <c r="Q18" s="239" t="str">
        <f>IF($D$3="","",IF($P18="","",HLOOKUP($D$3,別紙mast!$D$4:$K$7,4,FALSE)))</f>
        <v/>
      </c>
      <c r="R18" s="232" t="str">
        <f t="shared" si="4"/>
        <v/>
      </c>
      <c r="S18" s="233" t="s">
        <v>3</v>
      </c>
      <c r="T18" s="210" t="s">
        <v>3</v>
      </c>
      <c r="U18" s="210" t="s">
        <v>3</v>
      </c>
      <c r="V18" s="210" t="s">
        <v>3</v>
      </c>
      <c r="W18" s="213"/>
      <c r="X18" s="213"/>
      <c r="Y18" s="213"/>
      <c r="Z18" s="213"/>
      <c r="AA18" s="224" t="str">
        <f t="shared" si="5"/>
        <v/>
      </c>
      <c r="AC18" s="228">
        <f t="shared" si="0"/>
        <v>0</v>
      </c>
      <c r="AD18" s="228">
        <f t="shared" si="1"/>
        <v>0</v>
      </c>
      <c r="AE18" s="228">
        <f t="shared" si="2"/>
        <v>0</v>
      </c>
    </row>
    <row r="19" spans="1:31" ht="21.95" customHeight="1">
      <c r="A19" s="238">
        <v>9</v>
      </c>
      <c r="B19" s="349"/>
      <c r="C19" s="350"/>
      <c r="D19" s="212"/>
      <c r="E19" s="212"/>
      <c r="F19" s="212"/>
      <c r="G19" s="229"/>
      <c r="H19" s="233" t="s">
        <v>3</v>
      </c>
      <c r="I19" s="210" t="s">
        <v>3</v>
      </c>
      <c r="J19" s="210" t="s">
        <v>3</v>
      </c>
      <c r="K19" s="210" t="s">
        <v>3</v>
      </c>
      <c r="L19" s="213"/>
      <c r="M19" s="216"/>
      <c r="N19" s="217" t="str">
        <f>IF($D$3="","",IF($M19="","",HLOOKUP($D$3,別紙mast!$D$4:$K$7,3,FALSE)))</f>
        <v/>
      </c>
      <c r="O19" s="214" t="str">
        <f t="shared" si="3"/>
        <v/>
      </c>
      <c r="P19" s="218"/>
      <c r="Q19" s="239" t="str">
        <f>IF($D$3="","",IF($P19="","",HLOOKUP($D$3,別紙mast!$D$4:$K$7,4,FALSE)))</f>
        <v/>
      </c>
      <c r="R19" s="232" t="str">
        <f t="shared" si="4"/>
        <v/>
      </c>
      <c r="S19" s="233" t="s">
        <v>3</v>
      </c>
      <c r="T19" s="210" t="s">
        <v>3</v>
      </c>
      <c r="U19" s="210" t="s">
        <v>3</v>
      </c>
      <c r="V19" s="210" t="s">
        <v>3</v>
      </c>
      <c r="W19" s="213"/>
      <c r="X19" s="213"/>
      <c r="Y19" s="213"/>
      <c r="Z19" s="213"/>
      <c r="AA19" s="224" t="str">
        <f t="shared" si="5"/>
        <v/>
      </c>
      <c r="AC19" s="228">
        <f t="shared" si="0"/>
        <v>0</v>
      </c>
      <c r="AD19" s="228">
        <f t="shared" si="1"/>
        <v>0</v>
      </c>
      <c r="AE19" s="228">
        <f t="shared" si="2"/>
        <v>0</v>
      </c>
    </row>
    <row r="20" spans="1:31" ht="21.95" customHeight="1">
      <c r="A20" s="238">
        <v>10</v>
      </c>
      <c r="B20" s="349"/>
      <c r="C20" s="350"/>
      <c r="D20" s="212"/>
      <c r="E20" s="212"/>
      <c r="F20" s="212"/>
      <c r="G20" s="229"/>
      <c r="H20" s="233" t="s">
        <v>3</v>
      </c>
      <c r="I20" s="210" t="s">
        <v>3</v>
      </c>
      <c r="J20" s="210" t="s">
        <v>3</v>
      </c>
      <c r="K20" s="210" t="s">
        <v>3</v>
      </c>
      <c r="L20" s="213"/>
      <c r="M20" s="216"/>
      <c r="N20" s="217" t="str">
        <f>IF($D$3="","",IF($M20="","",HLOOKUP($D$3,別紙mast!$D$4:$K$7,3,FALSE)))</f>
        <v/>
      </c>
      <c r="O20" s="214" t="str">
        <f t="shared" si="3"/>
        <v/>
      </c>
      <c r="P20" s="218"/>
      <c r="Q20" s="239" t="str">
        <f>IF($D$3="","",IF($P20="","",HLOOKUP($D$3,別紙mast!$D$4:$K$7,4,FALSE)))</f>
        <v/>
      </c>
      <c r="R20" s="232" t="str">
        <f t="shared" si="4"/>
        <v/>
      </c>
      <c r="S20" s="233" t="s">
        <v>3</v>
      </c>
      <c r="T20" s="210" t="s">
        <v>3</v>
      </c>
      <c r="U20" s="210" t="s">
        <v>3</v>
      </c>
      <c r="V20" s="210" t="s">
        <v>3</v>
      </c>
      <c r="W20" s="213"/>
      <c r="X20" s="213"/>
      <c r="Y20" s="213"/>
      <c r="Z20" s="213"/>
      <c r="AA20" s="224" t="str">
        <f t="shared" si="5"/>
        <v/>
      </c>
      <c r="AC20" s="228">
        <f t="shared" si="0"/>
        <v>0</v>
      </c>
      <c r="AD20" s="228">
        <f t="shared" si="1"/>
        <v>0</v>
      </c>
      <c r="AE20" s="228">
        <f t="shared" si="2"/>
        <v>0</v>
      </c>
    </row>
    <row r="21" spans="1:31" ht="21.95" customHeight="1">
      <c r="A21" s="238">
        <v>11</v>
      </c>
      <c r="B21" s="349"/>
      <c r="C21" s="350"/>
      <c r="D21" s="212"/>
      <c r="E21" s="212"/>
      <c r="F21" s="212"/>
      <c r="G21" s="229"/>
      <c r="H21" s="233" t="s">
        <v>3</v>
      </c>
      <c r="I21" s="210" t="s">
        <v>3</v>
      </c>
      <c r="J21" s="210" t="s">
        <v>3</v>
      </c>
      <c r="K21" s="210" t="s">
        <v>3</v>
      </c>
      <c r="L21" s="213"/>
      <c r="M21" s="216"/>
      <c r="N21" s="217" t="str">
        <f>IF($D$3="","",IF($M21="","",HLOOKUP($D$3,別紙mast!$D$4:$K$7,3,FALSE)))</f>
        <v/>
      </c>
      <c r="O21" s="214" t="str">
        <f t="shared" si="3"/>
        <v/>
      </c>
      <c r="P21" s="218"/>
      <c r="Q21" s="239" t="str">
        <f>IF($D$3="","",IF($P21="","",HLOOKUP($D$3,別紙mast!$D$4:$K$7,4,FALSE)))</f>
        <v/>
      </c>
      <c r="R21" s="232" t="str">
        <f t="shared" si="4"/>
        <v/>
      </c>
      <c r="S21" s="233" t="s">
        <v>3</v>
      </c>
      <c r="T21" s="210" t="s">
        <v>3</v>
      </c>
      <c r="U21" s="210" t="s">
        <v>3</v>
      </c>
      <c r="V21" s="210" t="s">
        <v>3</v>
      </c>
      <c r="W21" s="213"/>
      <c r="X21" s="213"/>
      <c r="Y21" s="213"/>
      <c r="Z21" s="213"/>
      <c r="AA21" s="224" t="str">
        <f t="shared" si="5"/>
        <v/>
      </c>
      <c r="AC21" s="228">
        <f t="shared" si="0"/>
        <v>0</v>
      </c>
      <c r="AD21" s="228">
        <f t="shared" si="1"/>
        <v>0</v>
      </c>
      <c r="AE21" s="228">
        <f t="shared" si="2"/>
        <v>0</v>
      </c>
    </row>
    <row r="22" spans="1:31" ht="21.95" customHeight="1">
      <c r="A22" s="238">
        <v>12</v>
      </c>
      <c r="B22" s="349"/>
      <c r="C22" s="350"/>
      <c r="D22" s="212"/>
      <c r="E22" s="212"/>
      <c r="F22" s="212"/>
      <c r="G22" s="229"/>
      <c r="H22" s="233" t="s">
        <v>3</v>
      </c>
      <c r="I22" s="210" t="s">
        <v>3</v>
      </c>
      <c r="J22" s="210" t="s">
        <v>3</v>
      </c>
      <c r="K22" s="210" t="s">
        <v>3</v>
      </c>
      <c r="L22" s="213"/>
      <c r="M22" s="216"/>
      <c r="N22" s="217" t="str">
        <f>IF($D$3="","",IF($M22="","",HLOOKUP($D$3,別紙mast!$D$4:$K$7,3,FALSE)))</f>
        <v/>
      </c>
      <c r="O22" s="214" t="str">
        <f t="shared" si="3"/>
        <v/>
      </c>
      <c r="P22" s="218"/>
      <c r="Q22" s="239" t="str">
        <f>IF($D$3="","",IF($P22="","",HLOOKUP($D$3,別紙mast!$D$4:$K$7,4,FALSE)))</f>
        <v/>
      </c>
      <c r="R22" s="232" t="str">
        <f t="shared" si="4"/>
        <v/>
      </c>
      <c r="S22" s="233" t="s">
        <v>3</v>
      </c>
      <c r="T22" s="210" t="s">
        <v>3</v>
      </c>
      <c r="U22" s="210" t="s">
        <v>3</v>
      </c>
      <c r="V22" s="210" t="s">
        <v>3</v>
      </c>
      <c r="W22" s="213"/>
      <c r="X22" s="213"/>
      <c r="Y22" s="213"/>
      <c r="Z22" s="213"/>
      <c r="AA22" s="224" t="str">
        <f t="shared" si="5"/>
        <v/>
      </c>
      <c r="AC22" s="228">
        <f t="shared" si="0"/>
        <v>0</v>
      </c>
      <c r="AD22" s="228">
        <f t="shared" si="1"/>
        <v>0</v>
      </c>
      <c r="AE22" s="228">
        <f t="shared" si="2"/>
        <v>0</v>
      </c>
    </row>
    <row r="23" spans="1:31" ht="21.95" customHeight="1">
      <c r="A23" s="238">
        <v>13</v>
      </c>
      <c r="B23" s="349"/>
      <c r="C23" s="350"/>
      <c r="D23" s="212"/>
      <c r="E23" s="212"/>
      <c r="F23" s="219"/>
      <c r="G23" s="229"/>
      <c r="H23" s="231" t="s">
        <v>3</v>
      </c>
      <c r="I23" s="209" t="s">
        <v>3</v>
      </c>
      <c r="J23" s="209" t="s">
        <v>3</v>
      </c>
      <c r="K23" s="209" t="s">
        <v>3</v>
      </c>
      <c r="L23" s="213"/>
      <c r="M23" s="216"/>
      <c r="N23" s="217" t="str">
        <f>IF($D$3="","",IF($M23="","",HLOOKUP($D$3,別紙mast!$D$4:$K$7,3,FALSE)))</f>
        <v/>
      </c>
      <c r="O23" s="214" t="str">
        <f t="shared" si="3"/>
        <v/>
      </c>
      <c r="P23" s="218"/>
      <c r="Q23" s="239" t="str">
        <f>IF($D$3="","",IF($P23="","",HLOOKUP($D$3,別紙mast!$D$4:$K$7,4,FALSE)))</f>
        <v/>
      </c>
      <c r="R23" s="232" t="str">
        <f t="shared" si="4"/>
        <v/>
      </c>
      <c r="S23" s="231" t="s">
        <v>3</v>
      </c>
      <c r="T23" s="209" t="s">
        <v>3</v>
      </c>
      <c r="U23" s="209" t="s">
        <v>3</v>
      </c>
      <c r="V23" s="209" t="s">
        <v>3</v>
      </c>
      <c r="W23" s="213"/>
      <c r="X23" s="213"/>
      <c r="Y23" s="213"/>
      <c r="Z23" s="213"/>
      <c r="AA23" s="224" t="str">
        <f t="shared" si="5"/>
        <v/>
      </c>
      <c r="AC23" s="228">
        <f t="shared" si="0"/>
        <v>0</v>
      </c>
      <c r="AD23" s="228">
        <f t="shared" si="1"/>
        <v>0</v>
      </c>
      <c r="AE23" s="228">
        <f t="shared" si="2"/>
        <v>0</v>
      </c>
    </row>
    <row r="24" spans="1:31" ht="21.95" customHeight="1">
      <c r="A24" s="238">
        <v>14</v>
      </c>
      <c r="B24" s="349"/>
      <c r="C24" s="350"/>
      <c r="D24" s="212"/>
      <c r="E24" s="212"/>
      <c r="F24" s="212"/>
      <c r="G24" s="229"/>
      <c r="H24" s="231" t="s">
        <v>3</v>
      </c>
      <c r="I24" s="209" t="s">
        <v>3</v>
      </c>
      <c r="J24" s="209" t="s">
        <v>3</v>
      </c>
      <c r="K24" s="209" t="s">
        <v>3</v>
      </c>
      <c r="L24" s="213"/>
      <c r="M24" s="216"/>
      <c r="N24" s="217" t="str">
        <f>IF($D$3="","",IF($M24="","",HLOOKUP($D$3,別紙mast!$D$4:$K$7,3,FALSE)))</f>
        <v/>
      </c>
      <c r="O24" s="214" t="str">
        <f t="shared" si="3"/>
        <v/>
      </c>
      <c r="P24" s="218"/>
      <c r="Q24" s="239" t="str">
        <f>IF($D$3="","",IF($P24="","",HLOOKUP($D$3,別紙mast!$D$4:$K$7,4,FALSE)))</f>
        <v/>
      </c>
      <c r="R24" s="232" t="str">
        <f t="shared" si="4"/>
        <v/>
      </c>
      <c r="S24" s="231" t="s">
        <v>3</v>
      </c>
      <c r="T24" s="209" t="s">
        <v>3</v>
      </c>
      <c r="U24" s="209" t="s">
        <v>3</v>
      </c>
      <c r="V24" s="209" t="s">
        <v>3</v>
      </c>
      <c r="W24" s="213"/>
      <c r="X24" s="213"/>
      <c r="Y24" s="213"/>
      <c r="Z24" s="213"/>
      <c r="AA24" s="224" t="str">
        <f t="shared" si="5"/>
        <v/>
      </c>
      <c r="AC24" s="228">
        <f t="shared" si="0"/>
        <v>0</v>
      </c>
      <c r="AD24" s="228">
        <f t="shared" si="1"/>
        <v>0</v>
      </c>
      <c r="AE24" s="228">
        <f t="shared" si="2"/>
        <v>0</v>
      </c>
    </row>
    <row r="25" spans="1:31" ht="21.95" customHeight="1">
      <c r="A25" s="238">
        <v>15</v>
      </c>
      <c r="B25" s="349"/>
      <c r="C25" s="350"/>
      <c r="D25" s="212"/>
      <c r="E25" s="212"/>
      <c r="F25" s="212"/>
      <c r="G25" s="229"/>
      <c r="H25" s="231" t="s">
        <v>3</v>
      </c>
      <c r="I25" s="209" t="s">
        <v>3</v>
      </c>
      <c r="J25" s="209" t="s">
        <v>3</v>
      </c>
      <c r="K25" s="209" t="s">
        <v>3</v>
      </c>
      <c r="L25" s="213"/>
      <c r="M25" s="216"/>
      <c r="N25" s="217" t="str">
        <f>IF($D$3="","",IF($M25="","",HLOOKUP($D$3,別紙mast!$D$4:$K$7,3,FALSE)))</f>
        <v/>
      </c>
      <c r="O25" s="214" t="str">
        <f t="shared" si="3"/>
        <v/>
      </c>
      <c r="P25" s="218"/>
      <c r="Q25" s="239" t="str">
        <f>IF($D$3="","",IF($P25="","",HLOOKUP($D$3,別紙mast!$D$4:$K$7,4,FALSE)))</f>
        <v/>
      </c>
      <c r="R25" s="232" t="str">
        <f t="shared" si="4"/>
        <v/>
      </c>
      <c r="S25" s="231" t="s">
        <v>3</v>
      </c>
      <c r="T25" s="209" t="s">
        <v>3</v>
      </c>
      <c r="U25" s="209" t="s">
        <v>3</v>
      </c>
      <c r="V25" s="209" t="s">
        <v>3</v>
      </c>
      <c r="W25" s="213"/>
      <c r="X25" s="213"/>
      <c r="Y25" s="213"/>
      <c r="Z25" s="213"/>
      <c r="AA25" s="224" t="str">
        <f t="shared" si="5"/>
        <v/>
      </c>
      <c r="AC25" s="228">
        <f t="shared" si="0"/>
        <v>0</v>
      </c>
      <c r="AD25" s="228">
        <f t="shared" si="1"/>
        <v>0</v>
      </c>
      <c r="AE25" s="228">
        <f t="shared" si="2"/>
        <v>0</v>
      </c>
    </row>
    <row r="26" spans="1:31" ht="21.95" customHeight="1">
      <c r="A26" s="238">
        <v>16</v>
      </c>
      <c r="B26" s="349"/>
      <c r="C26" s="350"/>
      <c r="D26" s="212"/>
      <c r="E26" s="212"/>
      <c r="F26" s="212"/>
      <c r="G26" s="229"/>
      <c r="H26" s="231" t="s">
        <v>3</v>
      </c>
      <c r="I26" s="209" t="s">
        <v>3</v>
      </c>
      <c r="J26" s="209" t="s">
        <v>3</v>
      </c>
      <c r="K26" s="209" t="s">
        <v>3</v>
      </c>
      <c r="L26" s="213"/>
      <c r="M26" s="216"/>
      <c r="N26" s="217" t="str">
        <f>IF($D$3="","",IF($M26="","",HLOOKUP($D$3,別紙mast!$D$4:$K$7,3,FALSE)))</f>
        <v/>
      </c>
      <c r="O26" s="214" t="str">
        <f t="shared" si="3"/>
        <v/>
      </c>
      <c r="P26" s="218"/>
      <c r="Q26" s="239" t="str">
        <f>IF($D$3="","",IF($P26="","",HLOOKUP($D$3,別紙mast!$D$4:$K$7,4,FALSE)))</f>
        <v/>
      </c>
      <c r="R26" s="232" t="str">
        <f t="shared" si="4"/>
        <v/>
      </c>
      <c r="S26" s="231" t="s">
        <v>3</v>
      </c>
      <c r="T26" s="209" t="s">
        <v>3</v>
      </c>
      <c r="U26" s="209" t="s">
        <v>3</v>
      </c>
      <c r="V26" s="209" t="s">
        <v>3</v>
      </c>
      <c r="W26" s="213"/>
      <c r="X26" s="213"/>
      <c r="Y26" s="213"/>
      <c r="Z26" s="213"/>
      <c r="AA26" s="224" t="str">
        <f t="shared" si="5"/>
        <v/>
      </c>
      <c r="AC26" s="228">
        <f t="shared" si="0"/>
        <v>0</v>
      </c>
      <c r="AD26" s="228">
        <f t="shared" si="1"/>
        <v>0</v>
      </c>
      <c r="AE26" s="228">
        <f t="shared" si="2"/>
        <v>0</v>
      </c>
    </row>
    <row r="27" spans="1:31" ht="21.95" customHeight="1">
      <c r="A27" s="238">
        <v>17</v>
      </c>
      <c r="B27" s="349"/>
      <c r="C27" s="350"/>
      <c r="D27" s="212"/>
      <c r="E27" s="212"/>
      <c r="F27" s="212"/>
      <c r="G27" s="229"/>
      <c r="H27" s="231" t="s">
        <v>3</v>
      </c>
      <c r="I27" s="209" t="s">
        <v>3</v>
      </c>
      <c r="J27" s="209" t="s">
        <v>3</v>
      </c>
      <c r="K27" s="209" t="s">
        <v>3</v>
      </c>
      <c r="L27" s="213"/>
      <c r="M27" s="216"/>
      <c r="N27" s="217" t="str">
        <f>IF($D$3="","",IF($M27="","",HLOOKUP($D$3,別紙mast!$D$4:$K$7,3,FALSE)))</f>
        <v/>
      </c>
      <c r="O27" s="214" t="str">
        <f t="shared" si="3"/>
        <v/>
      </c>
      <c r="P27" s="218"/>
      <c r="Q27" s="239" t="str">
        <f>IF($D$3="","",IF($P27="","",HLOOKUP($D$3,別紙mast!$D$4:$K$7,4,FALSE)))</f>
        <v/>
      </c>
      <c r="R27" s="232" t="str">
        <f t="shared" si="4"/>
        <v/>
      </c>
      <c r="S27" s="231" t="s">
        <v>3</v>
      </c>
      <c r="T27" s="209" t="s">
        <v>3</v>
      </c>
      <c r="U27" s="209" t="s">
        <v>3</v>
      </c>
      <c r="V27" s="209" t="s">
        <v>3</v>
      </c>
      <c r="W27" s="213"/>
      <c r="X27" s="213"/>
      <c r="Y27" s="213"/>
      <c r="Z27" s="213"/>
      <c r="AA27" s="224" t="str">
        <f t="shared" si="5"/>
        <v/>
      </c>
      <c r="AC27" s="228">
        <f t="shared" si="0"/>
        <v>0</v>
      </c>
      <c r="AD27" s="228">
        <f t="shared" si="1"/>
        <v>0</v>
      </c>
      <c r="AE27" s="228">
        <f t="shared" si="2"/>
        <v>0</v>
      </c>
    </row>
    <row r="28" spans="1:31" ht="21.95" customHeight="1">
      <c r="A28" s="238">
        <v>18</v>
      </c>
      <c r="B28" s="349"/>
      <c r="C28" s="350"/>
      <c r="D28" s="212"/>
      <c r="E28" s="212"/>
      <c r="F28" s="212"/>
      <c r="G28" s="229"/>
      <c r="H28" s="231" t="s">
        <v>3</v>
      </c>
      <c r="I28" s="209" t="s">
        <v>3</v>
      </c>
      <c r="J28" s="209" t="s">
        <v>3</v>
      </c>
      <c r="K28" s="209" t="s">
        <v>3</v>
      </c>
      <c r="L28" s="213"/>
      <c r="M28" s="216"/>
      <c r="N28" s="217" t="str">
        <f>IF($D$3="","",IF($M28="","",HLOOKUP($D$3,別紙mast!$D$4:$K$7,3,FALSE)))</f>
        <v/>
      </c>
      <c r="O28" s="214" t="str">
        <f t="shared" si="3"/>
        <v/>
      </c>
      <c r="P28" s="218"/>
      <c r="Q28" s="239" t="str">
        <f>IF($D$3="","",IF($P28="","",HLOOKUP($D$3,別紙mast!$D$4:$K$7,4,FALSE)))</f>
        <v/>
      </c>
      <c r="R28" s="232" t="str">
        <f t="shared" si="4"/>
        <v/>
      </c>
      <c r="S28" s="231" t="s">
        <v>3</v>
      </c>
      <c r="T28" s="209" t="s">
        <v>3</v>
      </c>
      <c r="U28" s="209" t="s">
        <v>3</v>
      </c>
      <c r="V28" s="209" t="s">
        <v>3</v>
      </c>
      <c r="W28" s="213"/>
      <c r="X28" s="213"/>
      <c r="Y28" s="213"/>
      <c r="Z28" s="213"/>
      <c r="AA28" s="224" t="str">
        <f t="shared" si="5"/>
        <v/>
      </c>
      <c r="AC28" s="228">
        <f t="shared" si="0"/>
        <v>0</v>
      </c>
      <c r="AD28" s="228">
        <f t="shared" si="1"/>
        <v>0</v>
      </c>
      <c r="AE28" s="228">
        <f t="shared" si="2"/>
        <v>0</v>
      </c>
    </row>
    <row r="29" spans="1:31" ht="21.95" customHeight="1">
      <c r="A29" s="238">
        <v>19</v>
      </c>
      <c r="B29" s="349"/>
      <c r="C29" s="350"/>
      <c r="D29" s="212"/>
      <c r="E29" s="212"/>
      <c r="F29" s="212"/>
      <c r="G29" s="229"/>
      <c r="H29" s="231" t="s">
        <v>3</v>
      </c>
      <c r="I29" s="209" t="s">
        <v>3</v>
      </c>
      <c r="J29" s="209" t="s">
        <v>3</v>
      </c>
      <c r="K29" s="209" t="s">
        <v>3</v>
      </c>
      <c r="L29" s="213"/>
      <c r="M29" s="216"/>
      <c r="N29" s="217" t="str">
        <f>IF($D$3="","",IF($M29="","",HLOOKUP($D$3,別紙mast!$D$4:$K$7,3,FALSE)))</f>
        <v/>
      </c>
      <c r="O29" s="214" t="str">
        <f t="shared" si="3"/>
        <v/>
      </c>
      <c r="P29" s="218"/>
      <c r="Q29" s="239" t="str">
        <f>IF($D$3="","",IF($P29="","",HLOOKUP($D$3,別紙mast!$D$4:$K$7,4,FALSE)))</f>
        <v/>
      </c>
      <c r="R29" s="232" t="str">
        <f t="shared" si="4"/>
        <v/>
      </c>
      <c r="S29" s="231" t="s">
        <v>3</v>
      </c>
      <c r="T29" s="209" t="s">
        <v>3</v>
      </c>
      <c r="U29" s="209" t="s">
        <v>3</v>
      </c>
      <c r="V29" s="209" t="s">
        <v>3</v>
      </c>
      <c r="W29" s="213"/>
      <c r="X29" s="213"/>
      <c r="Y29" s="213"/>
      <c r="Z29" s="213"/>
      <c r="AA29" s="224" t="str">
        <f t="shared" si="5"/>
        <v/>
      </c>
      <c r="AC29" s="228">
        <f t="shared" si="0"/>
        <v>0</v>
      </c>
      <c r="AD29" s="228">
        <f t="shared" si="1"/>
        <v>0</v>
      </c>
      <c r="AE29" s="228">
        <f t="shared" si="2"/>
        <v>0</v>
      </c>
    </row>
    <row r="30" spans="1:31" ht="21.95" customHeight="1">
      <c r="A30" s="238">
        <v>20</v>
      </c>
      <c r="B30" s="349"/>
      <c r="C30" s="350"/>
      <c r="D30" s="212"/>
      <c r="E30" s="212"/>
      <c r="F30" s="212"/>
      <c r="G30" s="229"/>
      <c r="H30" s="231" t="s">
        <v>3</v>
      </c>
      <c r="I30" s="209" t="s">
        <v>3</v>
      </c>
      <c r="J30" s="209" t="s">
        <v>3</v>
      </c>
      <c r="K30" s="209" t="s">
        <v>3</v>
      </c>
      <c r="L30" s="213"/>
      <c r="M30" s="216"/>
      <c r="N30" s="217" t="str">
        <f>IF($D$3="","",IF($M30="","",HLOOKUP($D$3,別紙mast!$D$4:$K$7,3,FALSE)))</f>
        <v/>
      </c>
      <c r="O30" s="214" t="str">
        <f t="shared" si="3"/>
        <v/>
      </c>
      <c r="P30" s="218"/>
      <c r="Q30" s="239" t="str">
        <f>IF($D$3="","",IF($P30="","",HLOOKUP($D$3,別紙mast!$D$4:$K$7,4,FALSE)))</f>
        <v/>
      </c>
      <c r="R30" s="232" t="str">
        <f t="shared" si="4"/>
        <v/>
      </c>
      <c r="S30" s="231" t="s">
        <v>3</v>
      </c>
      <c r="T30" s="209" t="s">
        <v>3</v>
      </c>
      <c r="U30" s="209" t="s">
        <v>3</v>
      </c>
      <c r="V30" s="209" t="s">
        <v>3</v>
      </c>
      <c r="W30" s="213"/>
      <c r="X30" s="213"/>
      <c r="Y30" s="213"/>
      <c r="Z30" s="213"/>
      <c r="AA30" s="224" t="str">
        <f t="shared" si="5"/>
        <v/>
      </c>
      <c r="AC30" s="228">
        <f t="shared" si="0"/>
        <v>0</v>
      </c>
      <c r="AD30" s="228">
        <f t="shared" si="1"/>
        <v>0</v>
      </c>
      <c r="AE30" s="228">
        <f t="shared" si="2"/>
        <v>0</v>
      </c>
    </row>
    <row r="31" spans="1:31" ht="21.95" customHeight="1">
      <c r="A31" s="238">
        <v>21</v>
      </c>
      <c r="B31" s="349"/>
      <c r="C31" s="350"/>
      <c r="D31" s="212"/>
      <c r="E31" s="212"/>
      <c r="F31" s="212"/>
      <c r="G31" s="229"/>
      <c r="H31" s="231" t="s">
        <v>3</v>
      </c>
      <c r="I31" s="209" t="s">
        <v>3</v>
      </c>
      <c r="J31" s="209" t="s">
        <v>3</v>
      </c>
      <c r="K31" s="209" t="s">
        <v>3</v>
      </c>
      <c r="L31" s="213"/>
      <c r="M31" s="216"/>
      <c r="N31" s="217" t="str">
        <f>IF($D$3="","",IF($M31="","",HLOOKUP($D$3,別紙mast!$D$4:$K$7,3,FALSE)))</f>
        <v/>
      </c>
      <c r="O31" s="214" t="str">
        <f t="shared" si="3"/>
        <v/>
      </c>
      <c r="P31" s="218"/>
      <c r="Q31" s="239" t="str">
        <f>IF($D$3="","",IF($P31="","",HLOOKUP($D$3,別紙mast!$D$4:$K$7,4,FALSE)))</f>
        <v/>
      </c>
      <c r="R31" s="232" t="str">
        <f t="shared" si="4"/>
        <v/>
      </c>
      <c r="S31" s="231" t="s">
        <v>3</v>
      </c>
      <c r="T31" s="209" t="s">
        <v>3</v>
      </c>
      <c r="U31" s="209" t="s">
        <v>3</v>
      </c>
      <c r="V31" s="209" t="s">
        <v>3</v>
      </c>
      <c r="W31" s="213"/>
      <c r="X31" s="213"/>
      <c r="Y31" s="213"/>
      <c r="Z31" s="213"/>
      <c r="AA31" s="224" t="str">
        <f t="shared" si="5"/>
        <v/>
      </c>
      <c r="AC31" s="228">
        <f t="shared" si="0"/>
        <v>0</v>
      </c>
      <c r="AD31" s="228">
        <f t="shared" si="1"/>
        <v>0</v>
      </c>
      <c r="AE31" s="228">
        <f t="shared" si="2"/>
        <v>0</v>
      </c>
    </row>
    <row r="32" spans="1:31" ht="21.95" customHeight="1">
      <c r="A32" s="238">
        <v>22</v>
      </c>
      <c r="B32" s="349"/>
      <c r="C32" s="350"/>
      <c r="D32" s="212"/>
      <c r="E32" s="212"/>
      <c r="F32" s="212"/>
      <c r="G32" s="229"/>
      <c r="H32" s="231" t="s">
        <v>3</v>
      </c>
      <c r="I32" s="209" t="s">
        <v>3</v>
      </c>
      <c r="J32" s="209" t="s">
        <v>3</v>
      </c>
      <c r="K32" s="209" t="s">
        <v>3</v>
      </c>
      <c r="L32" s="213"/>
      <c r="M32" s="216"/>
      <c r="N32" s="217" t="str">
        <f>IF($D$3="","",IF($M32="","",HLOOKUP($D$3,別紙mast!$D$4:$K$7,3,FALSE)))</f>
        <v/>
      </c>
      <c r="O32" s="214" t="str">
        <f t="shared" si="3"/>
        <v/>
      </c>
      <c r="P32" s="218"/>
      <c r="Q32" s="239" t="str">
        <f>IF($D$3="","",IF($P32="","",HLOOKUP($D$3,別紙mast!$D$4:$K$7,4,FALSE)))</f>
        <v/>
      </c>
      <c r="R32" s="232" t="str">
        <f t="shared" si="4"/>
        <v/>
      </c>
      <c r="S32" s="231" t="s">
        <v>3</v>
      </c>
      <c r="T32" s="209" t="s">
        <v>3</v>
      </c>
      <c r="U32" s="209" t="s">
        <v>3</v>
      </c>
      <c r="V32" s="209" t="s">
        <v>3</v>
      </c>
      <c r="W32" s="213"/>
      <c r="X32" s="213"/>
      <c r="Y32" s="213"/>
      <c r="Z32" s="213"/>
      <c r="AA32" s="224" t="str">
        <f t="shared" si="5"/>
        <v/>
      </c>
      <c r="AC32" s="228">
        <f t="shared" si="0"/>
        <v>0</v>
      </c>
      <c r="AD32" s="228">
        <f t="shared" si="1"/>
        <v>0</v>
      </c>
      <c r="AE32" s="228">
        <f t="shared" si="2"/>
        <v>0</v>
      </c>
    </row>
    <row r="33" spans="1:31" ht="21.95" customHeight="1">
      <c r="A33" s="238">
        <v>23</v>
      </c>
      <c r="B33" s="349"/>
      <c r="C33" s="350"/>
      <c r="D33" s="212"/>
      <c r="E33" s="212"/>
      <c r="F33" s="212"/>
      <c r="G33" s="229"/>
      <c r="H33" s="231" t="s">
        <v>3</v>
      </c>
      <c r="I33" s="209" t="s">
        <v>3</v>
      </c>
      <c r="J33" s="209" t="s">
        <v>3</v>
      </c>
      <c r="K33" s="209" t="s">
        <v>3</v>
      </c>
      <c r="L33" s="213"/>
      <c r="M33" s="216"/>
      <c r="N33" s="217" t="str">
        <f>IF($D$3="","",IF($M33="","",HLOOKUP($D$3,別紙mast!$D$4:$K$7,3,FALSE)))</f>
        <v/>
      </c>
      <c r="O33" s="214" t="str">
        <f t="shared" si="3"/>
        <v/>
      </c>
      <c r="P33" s="218"/>
      <c r="Q33" s="239" t="str">
        <f>IF($D$3="","",IF($P33="","",HLOOKUP($D$3,別紙mast!$D$4:$K$7,4,FALSE)))</f>
        <v/>
      </c>
      <c r="R33" s="232" t="str">
        <f t="shared" si="4"/>
        <v/>
      </c>
      <c r="S33" s="231" t="s">
        <v>3</v>
      </c>
      <c r="T33" s="209" t="s">
        <v>3</v>
      </c>
      <c r="U33" s="209" t="s">
        <v>3</v>
      </c>
      <c r="V33" s="209" t="s">
        <v>3</v>
      </c>
      <c r="W33" s="213"/>
      <c r="X33" s="213"/>
      <c r="Y33" s="213"/>
      <c r="Z33" s="213"/>
      <c r="AA33" s="224" t="str">
        <f t="shared" si="5"/>
        <v/>
      </c>
      <c r="AC33" s="228">
        <f t="shared" si="0"/>
        <v>0</v>
      </c>
      <c r="AD33" s="228">
        <f t="shared" si="1"/>
        <v>0</v>
      </c>
      <c r="AE33" s="228">
        <f t="shared" si="2"/>
        <v>0</v>
      </c>
    </row>
    <row r="34" spans="1:31" ht="21.95" customHeight="1">
      <c r="A34" s="238">
        <v>24</v>
      </c>
      <c r="B34" s="349"/>
      <c r="C34" s="350"/>
      <c r="D34" s="212"/>
      <c r="E34" s="212"/>
      <c r="F34" s="212"/>
      <c r="G34" s="229"/>
      <c r="H34" s="231" t="s">
        <v>3</v>
      </c>
      <c r="I34" s="209" t="s">
        <v>3</v>
      </c>
      <c r="J34" s="209" t="s">
        <v>3</v>
      </c>
      <c r="K34" s="209" t="s">
        <v>3</v>
      </c>
      <c r="L34" s="213"/>
      <c r="M34" s="216"/>
      <c r="N34" s="217" t="str">
        <f>IF($D$3="","",IF($M34="","",HLOOKUP($D$3,別紙mast!$D$4:$K$7,3,FALSE)))</f>
        <v/>
      </c>
      <c r="O34" s="214" t="str">
        <f t="shared" si="3"/>
        <v/>
      </c>
      <c r="P34" s="218"/>
      <c r="Q34" s="239" t="str">
        <f>IF($D$3="","",IF($P34="","",HLOOKUP($D$3,別紙mast!$D$4:$K$7,4,FALSE)))</f>
        <v/>
      </c>
      <c r="R34" s="232" t="str">
        <f t="shared" si="4"/>
        <v/>
      </c>
      <c r="S34" s="231" t="s">
        <v>3</v>
      </c>
      <c r="T34" s="209" t="s">
        <v>3</v>
      </c>
      <c r="U34" s="209" t="s">
        <v>3</v>
      </c>
      <c r="V34" s="209" t="s">
        <v>3</v>
      </c>
      <c r="W34" s="213"/>
      <c r="X34" s="213"/>
      <c r="Y34" s="213"/>
      <c r="Z34" s="213"/>
      <c r="AA34" s="224" t="str">
        <f t="shared" si="5"/>
        <v/>
      </c>
      <c r="AC34" s="228">
        <f t="shared" si="0"/>
        <v>0</v>
      </c>
      <c r="AD34" s="228">
        <f t="shared" si="1"/>
        <v>0</v>
      </c>
      <c r="AE34" s="228">
        <f t="shared" si="2"/>
        <v>0</v>
      </c>
    </row>
    <row r="35" spans="1:31" ht="21.95" customHeight="1">
      <c r="A35" s="238">
        <v>25</v>
      </c>
      <c r="B35" s="349"/>
      <c r="C35" s="350"/>
      <c r="D35" s="212"/>
      <c r="E35" s="212"/>
      <c r="F35" s="212"/>
      <c r="G35" s="229"/>
      <c r="H35" s="231" t="s">
        <v>3</v>
      </c>
      <c r="I35" s="209" t="s">
        <v>3</v>
      </c>
      <c r="J35" s="209" t="s">
        <v>3</v>
      </c>
      <c r="K35" s="209" t="s">
        <v>3</v>
      </c>
      <c r="L35" s="213"/>
      <c r="M35" s="216"/>
      <c r="N35" s="217" t="str">
        <f>IF($D$3="","",IF($M35="","",HLOOKUP($D$3,別紙mast!$D$4:$K$7,3,FALSE)))</f>
        <v/>
      </c>
      <c r="O35" s="214" t="str">
        <f t="shared" si="3"/>
        <v/>
      </c>
      <c r="P35" s="218"/>
      <c r="Q35" s="239" t="str">
        <f>IF($D$3="","",IF($P35="","",HLOOKUP($D$3,別紙mast!$D$4:$K$7,4,FALSE)))</f>
        <v/>
      </c>
      <c r="R35" s="232" t="str">
        <f t="shared" si="4"/>
        <v/>
      </c>
      <c r="S35" s="231" t="s">
        <v>3</v>
      </c>
      <c r="T35" s="209" t="s">
        <v>3</v>
      </c>
      <c r="U35" s="209" t="s">
        <v>3</v>
      </c>
      <c r="V35" s="209" t="s">
        <v>3</v>
      </c>
      <c r="W35" s="213"/>
      <c r="X35" s="213"/>
      <c r="Y35" s="213"/>
      <c r="Z35" s="213"/>
      <c r="AA35" s="224" t="str">
        <f t="shared" si="5"/>
        <v/>
      </c>
      <c r="AC35" s="228">
        <f t="shared" si="0"/>
        <v>0</v>
      </c>
      <c r="AD35" s="228">
        <f t="shared" si="1"/>
        <v>0</v>
      </c>
      <c r="AE35" s="228">
        <f t="shared" si="2"/>
        <v>0</v>
      </c>
    </row>
    <row r="36" spans="1:31" ht="21.95" customHeight="1">
      <c r="A36" s="238">
        <v>26</v>
      </c>
      <c r="B36" s="349"/>
      <c r="C36" s="350"/>
      <c r="D36" s="212"/>
      <c r="E36" s="212"/>
      <c r="F36" s="212"/>
      <c r="G36" s="229"/>
      <c r="H36" s="231" t="s">
        <v>3</v>
      </c>
      <c r="I36" s="209" t="s">
        <v>3</v>
      </c>
      <c r="J36" s="209" t="s">
        <v>3</v>
      </c>
      <c r="K36" s="209" t="s">
        <v>3</v>
      </c>
      <c r="L36" s="213"/>
      <c r="M36" s="216"/>
      <c r="N36" s="217" t="str">
        <f>IF($D$3="","",IF($M36="","",HLOOKUP($D$3,別紙mast!$D$4:$K$7,3,FALSE)))</f>
        <v/>
      </c>
      <c r="O36" s="214" t="str">
        <f t="shared" si="3"/>
        <v/>
      </c>
      <c r="P36" s="218"/>
      <c r="Q36" s="239" t="str">
        <f>IF($D$3="","",IF($P36="","",HLOOKUP($D$3,別紙mast!$D$4:$K$7,4,FALSE)))</f>
        <v/>
      </c>
      <c r="R36" s="232" t="str">
        <f t="shared" si="4"/>
        <v/>
      </c>
      <c r="S36" s="231" t="s">
        <v>3</v>
      </c>
      <c r="T36" s="209" t="s">
        <v>3</v>
      </c>
      <c r="U36" s="209" t="s">
        <v>3</v>
      </c>
      <c r="V36" s="209" t="s">
        <v>3</v>
      </c>
      <c r="W36" s="213"/>
      <c r="X36" s="213"/>
      <c r="Y36" s="213"/>
      <c r="Z36" s="213"/>
      <c r="AA36" s="224" t="str">
        <f t="shared" si="5"/>
        <v/>
      </c>
      <c r="AC36" s="228">
        <f t="shared" si="0"/>
        <v>0</v>
      </c>
      <c r="AD36" s="228">
        <f t="shared" si="1"/>
        <v>0</v>
      </c>
      <c r="AE36" s="228">
        <f t="shared" si="2"/>
        <v>0</v>
      </c>
    </row>
    <row r="37" spans="1:31" ht="21.95" customHeight="1">
      <c r="A37" s="238">
        <v>27</v>
      </c>
      <c r="B37" s="349"/>
      <c r="C37" s="350"/>
      <c r="D37" s="212"/>
      <c r="E37" s="212"/>
      <c r="F37" s="212"/>
      <c r="G37" s="229"/>
      <c r="H37" s="231" t="s">
        <v>3</v>
      </c>
      <c r="I37" s="209" t="s">
        <v>3</v>
      </c>
      <c r="J37" s="209" t="s">
        <v>3</v>
      </c>
      <c r="K37" s="209" t="s">
        <v>3</v>
      </c>
      <c r="L37" s="213"/>
      <c r="M37" s="216"/>
      <c r="N37" s="217" t="str">
        <f>IF($D$3="","",IF($M37="","",HLOOKUP($D$3,別紙mast!$D$4:$K$7,3,FALSE)))</f>
        <v/>
      </c>
      <c r="O37" s="214" t="str">
        <f t="shared" si="3"/>
        <v/>
      </c>
      <c r="P37" s="218"/>
      <c r="Q37" s="239" t="str">
        <f>IF($D$3="","",IF($P37="","",HLOOKUP($D$3,別紙mast!$D$4:$K$7,4,FALSE)))</f>
        <v/>
      </c>
      <c r="R37" s="232" t="str">
        <f t="shared" si="4"/>
        <v/>
      </c>
      <c r="S37" s="231" t="s">
        <v>3</v>
      </c>
      <c r="T37" s="209" t="s">
        <v>3</v>
      </c>
      <c r="U37" s="209" t="s">
        <v>3</v>
      </c>
      <c r="V37" s="209" t="s">
        <v>3</v>
      </c>
      <c r="W37" s="213"/>
      <c r="X37" s="213"/>
      <c r="Y37" s="213"/>
      <c r="Z37" s="213"/>
      <c r="AA37" s="224" t="str">
        <f t="shared" si="5"/>
        <v/>
      </c>
      <c r="AC37" s="228">
        <f t="shared" si="0"/>
        <v>0</v>
      </c>
      <c r="AD37" s="228">
        <f t="shared" si="1"/>
        <v>0</v>
      </c>
      <c r="AE37" s="228">
        <f t="shared" si="2"/>
        <v>0</v>
      </c>
    </row>
    <row r="38" spans="1:31" ht="21.95" customHeight="1">
      <c r="A38" s="238">
        <v>28</v>
      </c>
      <c r="B38" s="349"/>
      <c r="C38" s="350"/>
      <c r="D38" s="212"/>
      <c r="E38" s="212"/>
      <c r="F38" s="212"/>
      <c r="G38" s="229"/>
      <c r="H38" s="231" t="s">
        <v>3</v>
      </c>
      <c r="I38" s="209" t="s">
        <v>3</v>
      </c>
      <c r="J38" s="209" t="s">
        <v>3</v>
      </c>
      <c r="K38" s="209" t="s">
        <v>3</v>
      </c>
      <c r="L38" s="213"/>
      <c r="M38" s="216"/>
      <c r="N38" s="217" t="str">
        <f>IF($D$3="","",IF($M38="","",HLOOKUP($D$3,別紙mast!$D$4:$K$7,3,FALSE)))</f>
        <v/>
      </c>
      <c r="O38" s="214" t="str">
        <f t="shared" si="3"/>
        <v/>
      </c>
      <c r="P38" s="218"/>
      <c r="Q38" s="239" t="str">
        <f>IF($D$3="","",IF($P38="","",HLOOKUP($D$3,別紙mast!$D$4:$K$7,4,FALSE)))</f>
        <v/>
      </c>
      <c r="R38" s="232" t="str">
        <f t="shared" si="4"/>
        <v/>
      </c>
      <c r="S38" s="231" t="s">
        <v>3</v>
      </c>
      <c r="T38" s="209" t="s">
        <v>3</v>
      </c>
      <c r="U38" s="209" t="s">
        <v>3</v>
      </c>
      <c r="V38" s="209" t="s">
        <v>3</v>
      </c>
      <c r="W38" s="213"/>
      <c r="X38" s="213"/>
      <c r="Y38" s="213"/>
      <c r="Z38" s="213"/>
      <c r="AA38" s="224" t="str">
        <f t="shared" si="5"/>
        <v/>
      </c>
      <c r="AC38" s="228">
        <f t="shared" si="0"/>
        <v>0</v>
      </c>
      <c r="AD38" s="228">
        <f t="shared" si="1"/>
        <v>0</v>
      </c>
      <c r="AE38" s="228">
        <f t="shared" si="2"/>
        <v>0</v>
      </c>
    </row>
    <row r="39" spans="1:31" ht="21.95" customHeight="1">
      <c r="A39" s="238">
        <v>29</v>
      </c>
      <c r="B39" s="349"/>
      <c r="C39" s="350"/>
      <c r="D39" s="212"/>
      <c r="E39" s="212"/>
      <c r="F39" s="212"/>
      <c r="G39" s="229"/>
      <c r="H39" s="231" t="s">
        <v>3</v>
      </c>
      <c r="I39" s="209" t="s">
        <v>3</v>
      </c>
      <c r="J39" s="209" t="s">
        <v>3</v>
      </c>
      <c r="K39" s="209" t="s">
        <v>3</v>
      </c>
      <c r="L39" s="213"/>
      <c r="M39" s="216"/>
      <c r="N39" s="217" t="str">
        <f>IF($D$3="","",IF($M39="","",HLOOKUP($D$3,別紙mast!$D$4:$K$7,3,FALSE)))</f>
        <v/>
      </c>
      <c r="O39" s="214" t="str">
        <f t="shared" si="3"/>
        <v/>
      </c>
      <c r="P39" s="218"/>
      <c r="Q39" s="239" t="str">
        <f>IF($D$3="","",IF($P39="","",HLOOKUP($D$3,別紙mast!$D$4:$K$7,4,FALSE)))</f>
        <v/>
      </c>
      <c r="R39" s="232" t="str">
        <f t="shared" si="4"/>
        <v/>
      </c>
      <c r="S39" s="231" t="s">
        <v>3</v>
      </c>
      <c r="T39" s="209" t="s">
        <v>3</v>
      </c>
      <c r="U39" s="209" t="s">
        <v>3</v>
      </c>
      <c r="V39" s="209" t="s">
        <v>3</v>
      </c>
      <c r="W39" s="213"/>
      <c r="X39" s="213"/>
      <c r="Y39" s="213"/>
      <c r="Z39" s="213"/>
      <c r="AA39" s="224" t="str">
        <f t="shared" si="5"/>
        <v/>
      </c>
      <c r="AC39" s="228">
        <f t="shared" si="0"/>
        <v>0</v>
      </c>
      <c r="AD39" s="228">
        <f t="shared" si="1"/>
        <v>0</v>
      </c>
      <c r="AE39" s="228">
        <f t="shared" si="2"/>
        <v>0</v>
      </c>
    </row>
    <row r="40" spans="1:31" ht="21.95" customHeight="1">
      <c r="A40" s="238">
        <v>30</v>
      </c>
      <c r="B40" s="349"/>
      <c r="C40" s="350"/>
      <c r="D40" s="212"/>
      <c r="E40" s="212"/>
      <c r="F40" s="212"/>
      <c r="G40" s="229"/>
      <c r="H40" s="231" t="s">
        <v>3</v>
      </c>
      <c r="I40" s="209" t="s">
        <v>3</v>
      </c>
      <c r="J40" s="209" t="s">
        <v>3</v>
      </c>
      <c r="K40" s="209" t="s">
        <v>3</v>
      </c>
      <c r="L40" s="213"/>
      <c r="M40" s="216"/>
      <c r="N40" s="217" t="str">
        <f>IF($D$3="","",IF($M40="","",HLOOKUP($D$3,別紙mast!$D$4:$K$7,3,FALSE)))</f>
        <v/>
      </c>
      <c r="O40" s="214" t="str">
        <f t="shared" si="3"/>
        <v/>
      </c>
      <c r="P40" s="218"/>
      <c r="Q40" s="239" t="str">
        <f>IF($D$3="","",IF($P40="","",HLOOKUP($D$3,別紙mast!$D$4:$K$7,4,FALSE)))</f>
        <v/>
      </c>
      <c r="R40" s="232" t="str">
        <f t="shared" si="4"/>
        <v/>
      </c>
      <c r="S40" s="231" t="s">
        <v>3</v>
      </c>
      <c r="T40" s="209" t="s">
        <v>3</v>
      </c>
      <c r="U40" s="209" t="s">
        <v>3</v>
      </c>
      <c r="V40" s="209" t="s">
        <v>3</v>
      </c>
      <c r="W40" s="213"/>
      <c r="X40" s="213"/>
      <c r="Y40" s="213"/>
      <c r="Z40" s="213"/>
      <c r="AA40" s="224" t="str">
        <f t="shared" si="5"/>
        <v/>
      </c>
      <c r="AC40" s="228">
        <f t="shared" si="0"/>
        <v>0</v>
      </c>
      <c r="AD40" s="228">
        <f t="shared" si="1"/>
        <v>0</v>
      </c>
      <c r="AE40" s="228">
        <f t="shared" si="2"/>
        <v>0</v>
      </c>
    </row>
    <row r="41" spans="1:31" ht="21.95" customHeight="1">
      <c r="A41" s="238">
        <v>31</v>
      </c>
      <c r="B41" s="349"/>
      <c r="C41" s="350"/>
      <c r="D41" s="212"/>
      <c r="E41" s="212"/>
      <c r="F41" s="212"/>
      <c r="G41" s="229"/>
      <c r="H41" s="231" t="s">
        <v>3</v>
      </c>
      <c r="I41" s="209" t="s">
        <v>3</v>
      </c>
      <c r="J41" s="209" t="s">
        <v>3</v>
      </c>
      <c r="K41" s="209" t="s">
        <v>3</v>
      </c>
      <c r="L41" s="213"/>
      <c r="M41" s="216"/>
      <c r="N41" s="217" t="str">
        <f>IF($D$3="","",IF($M41="","",HLOOKUP($D$3,別紙mast!$D$4:$K$7,3,FALSE)))</f>
        <v/>
      </c>
      <c r="O41" s="214" t="str">
        <f t="shared" si="3"/>
        <v/>
      </c>
      <c r="P41" s="218"/>
      <c r="Q41" s="239" t="str">
        <f>IF($D$3="","",IF($P41="","",HLOOKUP($D$3,別紙mast!$D$4:$K$7,4,FALSE)))</f>
        <v/>
      </c>
      <c r="R41" s="232" t="str">
        <f t="shared" si="4"/>
        <v/>
      </c>
      <c r="S41" s="231" t="s">
        <v>3</v>
      </c>
      <c r="T41" s="209" t="s">
        <v>3</v>
      </c>
      <c r="U41" s="209" t="s">
        <v>3</v>
      </c>
      <c r="V41" s="209" t="s">
        <v>3</v>
      </c>
      <c r="W41" s="213"/>
      <c r="X41" s="213"/>
      <c r="Y41" s="213"/>
      <c r="Z41" s="213"/>
      <c r="AA41" s="224" t="str">
        <f t="shared" si="5"/>
        <v/>
      </c>
      <c r="AC41" s="228">
        <f t="shared" si="0"/>
        <v>0</v>
      </c>
      <c r="AD41" s="228">
        <f t="shared" si="1"/>
        <v>0</v>
      </c>
      <c r="AE41" s="228">
        <f t="shared" si="2"/>
        <v>0</v>
      </c>
    </row>
    <row r="42" spans="1:31" ht="21.95" customHeight="1">
      <c r="A42" s="238">
        <v>32</v>
      </c>
      <c r="B42" s="349"/>
      <c r="C42" s="350"/>
      <c r="D42" s="212"/>
      <c r="E42" s="212"/>
      <c r="F42" s="212"/>
      <c r="G42" s="229"/>
      <c r="H42" s="231" t="s">
        <v>3</v>
      </c>
      <c r="I42" s="209" t="s">
        <v>3</v>
      </c>
      <c r="J42" s="209" t="s">
        <v>3</v>
      </c>
      <c r="K42" s="209" t="s">
        <v>3</v>
      </c>
      <c r="L42" s="213"/>
      <c r="M42" s="216"/>
      <c r="N42" s="217" t="str">
        <f>IF($D$3="","",IF($M42="","",HLOOKUP($D$3,別紙mast!$D$4:$K$7,3,FALSE)))</f>
        <v/>
      </c>
      <c r="O42" s="214" t="str">
        <f t="shared" si="3"/>
        <v/>
      </c>
      <c r="P42" s="218"/>
      <c r="Q42" s="239" t="str">
        <f>IF($D$3="","",IF($P42="","",HLOOKUP($D$3,別紙mast!$D$4:$K$7,4,FALSE)))</f>
        <v/>
      </c>
      <c r="R42" s="232" t="str">
        <f t="shared" si="4"/>
        <v/>
      </c>
      <c r="S42" s="231" t="s">
        <v>3</v>
      </c>
      <c r="T42" s="209" t="s">
        <v>3</v>
      </c>
      <c r="U42" s="209" t="s">
        <v>3</v>
      </c>
      <c r="V42" s="209" t="s">
        <v>3</v>
      </c>
      <c r="W42" s="213"/>
      <c r="X42" s="213"/>
      <c r="Y42" s="213"/>
      <c r="Z42" s="213"/>
      <c r="AA42" s="224" t="str">
        <f t="shared" si="5"/>
        <v/>
      </c>
      <c r="AC42" s="228">
        <f t="shared" si="0"/>
        <v>0</v>
      </c>
      <c r="AD42" s="228">
        <f t="shared" si="1"/>
        <v>0</v>
      </c>
      <c r="AE42" s="228">
        <f t="shared" si="2"/>
        <v>0</v>
      </c>
    </row>
    <row r="43" spans="1:31" ht="21.95" customHeight="1">
      <c r="A43" s="238">
        <v>33</v>
      </c>
      <c r="B43" s="349"/>
      <c r="C43" s="350"/>
      <c r="D43" s="212"/>
      <c r="E43" s="212"/>
      <c r="F43" s="212"/>
      <c r="G43" s="229"/>
      <c r="H43" s="231" t="s">
        <v>3</v>
      </c>
      <c r="I43" s="209" t="s">
        <v>3</v>
      </c>
      <c r="J43" s="209" t="s">
        <v>3</v>
      </c>
      <c r="K43" s="209" t="s">
        <v>3</v>
      </c>
      <c r="L43" s="213"/>
      <c r="M43" s="216"/>
      <c r="N43" s="217" t="str">
        <f>IF($D$3="","",IF($M43="","",HLOOKUP($D$3,別紙mast!$D$4:$K$7,3,FALSE)))</f>
        <v/>
      </c>
      <c r="O43" s="214" t="str">
        <f t="shared" si="3"/>
        <v/>
      </c>
      <c r="P43" s="218"/>
      <c r="Q43" s="239" t="str">
        <f>IF($D$3="","",IF($P43="","",HLOOKUP($D$3,別紙mast!$D$4:$K$7,4,FALSE)))</f>
        <v/>
      </c>
      <c r="R43" s="232" t="str">
        <f t="shared" si="4"/>
        <v/>
      </c>
      <c r="S43" s="231" t="s">
        <v>3</v>
      </c>
      <c r="T43" s="209" t="s">
        <v>3</v>
      </c>
      <c r="U43" s="209" t="s">
        <v>3</v>
      </c>
      <c r="V43" s="209" t="s">
        <v>3</v>
      </c>
      <c r="W43" s="213"/>
      <c r="X43" s="213"/>
      <c r="Y43" s="213"/>
      <c r="Z43" s="213"/>
      <c r="AA43" s="224" t="str">
        <f t="shared" si="5"/>
        <v/>
      </c>
      <c r="AC43" s="228">
        <f t="shared" si="0"/>
        <v>0</v>
      </c>
      <c r="AD43" s="228">
        <f t="shared" si="1"/>
        <v>0</v>
      </c>
      <c r="AE43" s="228">
        <f t="shared" si="2"/>
        <v>0</v>
      </c>
    </row>
    <row r="44" spans="1:31" ht="21.95" customHeight="1">
      <c r="A44" s="238">
        <v>34</v>
      </c>
      <c r="B44" s="349"/>
      <c r="C44" s="350"/>
      <c r="D44" s="212"/>
      <c r="E44" s="212"/>
      <c r="F44" s="212"/>
      <c r="G44" s="229"/>
      <c r="H44" s="231" t="s">
        <v>3</v>
      </c>
      <c r="I44" s="209" t="s">
        <v>3</v>
      </c>
      <c r="J44" s="209" t="s">
        <v>3</v>
      </c>
      <c r="K44" s="209" t="s">
        <v>3</v>
      </c>
      <c r="L44" s="213"/>
      <c r="M44" s="216"/>
      <c r="N44" s="217" t="str">
        <f>IF($D$3="","",IF($M44="","",HLOOKUP($D$3,別紙mast!$D$4:$K$7,3,FALSE)))</f>
        <v/>
      </c>
      <c r="O44" s="214" t="str">
        <f t="shared" si="3"/>
        <v/>
      </c>
      <c r="P44" s="218"/>
      <c r="Q44" s="239" t="str">
        <f>IF($D$3="","",IF($P44="","",HLOOKUP($D$3,別紙mast!$D$4:$K$7,4,FALSE)))</f>
        <v/>
      </c>
      <c r="R44" s="232" t="str">
        <f t="shared" si="4"/>
        <v/>
      </c>
      <c r="S44" s="231" t="s">
        <v>3</v>
      </c>
      <c r="T44" s="209" t="s">
        <v>3</v>
      </c>
      <c r="U44" s="209" t="s">
        <v>3</v>
      </c>
      <c r="V44" s="209" t="s">
        <v>3</v>
      </c>
      <c r="W44" s="213"/>
      <c r="X44" s="213"/>
      <c r="Y44" s="213"/>
      <c r="Z44" s="213"/>
      <c r="AA44" s="224" t="str">
        <f t="shared" si="5"/>
        <v/>
      </c>
      <c r="AC44" s="228">
        <f t="shared" si="0"/>
        <v>0</v>
      </c>
      <c r="AD44" s="228">
        <f t="shared" si="1"/>
        <v>0</v>
      </c>
      <c r="AE44" s="228">
        <f t="shared" si="2"/>
        <v>0</v>
      </c>
    </row>
    <row r="45" spans="1:31" ht="21.95" customHeight="1">
      <c r="A45" s="238">
        <v>35</v>
      </c>
      <c r="B45" s="349"/>
      <c r="C45" s="350"/>
      <c r="D45" s="212"/>
      <c r="E45" s="212"/>
      <c r="F45" s="212"/>
      <c r="G45" s="229"/>
      <c r="H45" s="231" t="s">
        <v>3</v>
      </c>
      <c r="I45" s="209" t="s">
        <v>3</v>
      </c>
      <c r="J45" s="209" t="s">
        <v>3</v>
      </c>
      <c r="K45" s="209" t="s">
        <v>3</v>
      </c>
      <c r="L45" s="213"/>
      <c r="M45" s="216"/>
      <c r="N45" s="217" t="str">
        <f>IF($D$3="","",IF($M45="","",HLOOKUP($D$3,別紙mast!$D$4:$K$7,3,FALSE)))</f>
        <v/>
      </c>
      <c r="O45" s="214" t="str">
        <f t="shared" si="3"/>
        <v/>
      </c>
      <c r="P45" s="218"/>
      <c r="Q45" s="239" t="str">
        <f>IF($D$3="","",IF($P45="","",HLOOKUP($D$3,別紙mast!$D$4:$K$7,4,FALSE)))</f>
        <v/>
      </c>
      <c r="R45" s="232" t="str">
        <f t="shared" si="4"/>
        <v/>
      </c>
      <c r="S45" s="231" t="s">
        <v>3</v>
      </c>
      <c r="T45" s="209" t="s">
        <v>3</v>
      </c>
      <c r="U45" s="209" t="s">
        <v>3</v>
      </c>
      <c r="V45" s="209" t="s">
        <v>3</v>
      </c>
      <c r="W45" s="213"/>
      <c r="X45" s="213"/>
      <c r="Y45" s="213"/>
      <c r="Z45" s="213"/>
      <c r="AA45" s="224" t="str">
        <f t="shared" si="5"/>
        <v/>
      </c>
      <c r="AC45" s="228">
        <f t="shared" si="0"/>
        <v>0</v>
      </c>
      <c r="AD45" s="228">
        <f t="shared" si="1"/>
        <v>0</v>
      </c>
      <c r="AE45" s="228">
        <f t="shared" si="2"/>
        <v>0</v>
      </c>
    </row>
    <row r="46" spans="1:31" ht="21.95" customHeight="1">
      <c r="A46" s="238">
        <v>36</v>
      </c>
      <c r="B46" s="349"/>
      <c r="C46" s="350"/>
      <c r="D46" s="212"/>
      <c r="E46" s="212"/>
      <c r="F46" s="212"/>
      <c r="G46" s="229"/>
      <c r="H46" s="231" t="s">
        <v>3</v>
      </c>
      <c r="I46" s="209" t="s">
        <v>3</v>
      </c>
      <c r="J46" s="209" t="s">
        <v>3</v>
      </c>
      <c r="K46" s="209" t="s">
        <v>3</v>
      </c>
      <c r="L46" s="213"/>
      <c r="M46" s="216"/>
      <c r="N46" s="217" t="str">
        <f>IF($D$3="","",IF($M46="","",HLOOKUP($D$3,別紙mast!$D$4:$K$7,3,FALSE)))</f>
        <v/>
      </c>
      <c r="O46" s="214" t="str">
        <f t="shared" si="3"/>
        <v/>
      </c>
      <c r="P46" s="218"/>
      <c r="Q46" s="239" t="str">
        <f>IF($D$3="","",IF($P46="","",HLOOKUP($D$3,別紙mast!$D$4:$K$7,4,FALSE)))</f>
        <v/>
      </c>
      <c r="R46" s="232" t="str">
        <f t="shared" si="4"/>
        <v/>
      </c>
      <c r="S46" s="231" t="s">
        <v>3</v>
      </c>
      <c r="T46" s="209" t="s">
        <v>3</v>
      </c>
      <c r="U46" s="209" t="s">
        <v>3</v>
      </c>
      <c r="V46" s="209" t="s">
        <v>3</v>
      </c>
      <c r="W46" s="213"/>
      <c r="X46" s="213"/>
      <c r="Y46" s="213"/>
      <c r="Z46" s="213"/>
      <c r="AA46" s="224" t="str">
        <f t="shared" si="5"/>
        <v/>
      </c>
      <c r="AC46" s="228">
        <f t="shared" si="0"/>
        <v>0</v>
      </c>
      <c r="AD46" s="228">
        <f t="shared" si="1"/>
        <v>0</v>
      </c>
      <c r="AE46" s="228">
        <f t="shared" si="2"/>
        <v>0</v>
      </c>
    </row>
    <row r="47" spans="1:31" ht="21.95" customHeight="1">
      <c r="A47" s="238">
        <v>37</v>
      </c>
      <c r="B47" s="349"/>
      <c r="C47" s="350"/>
      <c r="D47" s="212"/>
      <c r="E47" s="212"/>
      <c r="F47" s="212"/>
      <c r="G47" s="229"/>
      <c r="H47" s="231" t="s">
        <v>3</v>
      </c>
      <c r="I47" s="209" t="s">
        <v>3</v>
      </c>
      <c r="J47" s="209" t="s">
        <v>3</v>
      </c>
      <c r="K47" s="209" t="s">
        <v>3</v>
      </c>
      <c r="L47" s="213"/>
      <c r="M47" s="216"/>
      <c r="N47" s="217" t="str">
        <f>IF($D$3="","",IF($M47="","",HLOOKUP($D$3,別紙mast!$D$4:$K$7,3,FALSE)))</f>
        <v/>
      </c>
      <c r="O47" s="214" t="str">
        <f t="shared" si="3"/>
        <v/>
      </c>
      <c r="P47" s="218"/>
      <c r="Q47" s="239" t="str">
        <f>IF($D$3="","",IF($P47="","",HLOOKUP($D$3,別紙mast!$D$4:$K$7,4,FALSE)))</f>
        <v/>
      </c>
      <c r="R47" s="232" t="str">
        <f t="shared" si="4"/>
        <v/>
      </c>
      <c r="S47" s="231" t="s">
        <v>3</v>
      </c>
      <c r="T47" s="209" t="s">
        <v>3</v>
      </c>
      <c r="U47" s="209" t="s">
        <v>3</v>
      </c>
      <c r="V47" s="209" t="s">
        <v>3</v>
      </c>
      <c r="W47" s="213"/>
      <c r="X47" s="213"/>
      <c r="Y47" s="213"/>
      <c r="Z47" s="213"/>
      <c r="AA47" s="224" t="str">
        <f t="shared" si="5"/>
        <v/>
      </c>
      <c r="AC47" s="228">
        <f t="shared" si="0"/>
        <v>0</v>
      </c>
      <c r="AD47" s="228">
        <f t="shared" si="1"/>
        <v>0</v>
      </c>
      <c r="AE47" s="228">
        <f t="shared" si="2"/>
        <v>0</v>
      </c>
    </row>
    <row r="48" spans="1:31" ht="21.95" customHeight="1">
      <c r="A48" s="238">
        <v>38</v>
      </c>
      <c r="B48" s="349"/>
      <c r="C48" s="350"/>
      <c r="D48" s="212"/>
      <c r="E48" s="212"/>
      <c r="F48" s="212"/>
      <c r="G48" s="229"/>
      <c r="H48" s="231" t="s">
        <v>3</v>
      </c>
      <c r="I48" s="209" t="s">
        <v>3</v>
      </c>
      <c r="J48" s="209" t="s">
        <v>3</v>
      </c>
      <c r="K48" s="209" t="s">
        <v>3</v>
      </c>
      <c r="L48" s="213"/>
      <c r="M48" s="216"/>
      <c r="N48" s="217" t="str">
        <f>IF($D$3="","",IF($M48="","",HLOOKUP($D$3,別紙mast!$D$4:$K$7,3,FALSE)))</f>
        <v/>
      </c>
      <c r="O48" s="214" t="str">
        <f t="shared" si="3"/>
        <v/>
      </c>
      <c r="P48" s="218"/>
      <c r="Q48" s="239" t="str">
        <f>IF($D$3="","",IF($P48="","",HLOOKUP($D$3,別紙mast!$D$4:$K$7,4,FALSE)))</f>
        <v/>
      </c>
      <c r="R48" s="232" t="str">
        <f t="shared" si="4"/>
        <v/>
      </c>
      <c r="S48" s="231" t="s">
        <v>3</v>
      </c>
      <c r="T48" s="209" t="s">
        <v>3</v>
      </c>
      <c r="U48" s="209" t="s">
        <v>3</v>
      </c>
      <c r="V48" s="209" t="s">
        <v>3</v>
      </c>
      <c r="W48" s="213"/>
      <c r="X48" s="213"/>
      <c r="Y48" s="213"/>
      <c r="Z48" s="213"/>
      <c r="AA48" s="224" t="str">
        <f t="shared" si="5"/>
        <v/>
      </c>
      <c r="AC48" s="228">
        <f t="shared" si="0"/>
        <v>0</v>
      </c>
      <c r="AD48" s="228">
        <f t="shared" si="1"/>
        <v>0</v>
      </c>
      <c r="AE48" s="228">
        <f t="shared" si="2"/>
        <v>0</v>
      </c>
    </row>
    <row r="49" spans="1:31" ht="21.95" customHeight="1">
      <c r="A49" s="238">
        <v>39</v>
      </c>
      <c r="B49" s="349"/>
      <c r="C49" s="350"/>
      <c r="D49" s="212"/>
      <c r="E49" s="212"/>
      <c r="F49" s="212"/>
      <c r="G49" s="229"/>
      <c r="H49" s="231" t="s">
        <v>3</v>
      </c>
      <c r="I49" s="209" t="s">
        <v>3</v>
      </c>
      <c r="J49" s="209" t="s">
        <v>3</v>
      </c>
      <c r="K49" s="209" t="s">
        <v>3</v>
      </c>
      <c r="L49" s="213"/>
      <c r="M49" s="216"/>
      <c r="N49" s="217" t="str">
        <f>IF($D$3="","",IF($M49="","",HLOOKUP($D$3,別紙mast!$D$4:$K$7,3,FALSE)))</f>
        <v/>
      </c>
      <c r="O49" s="214" t="str">
        <f t="shared" si="3"/>
        <v/>
      </c>
      <c r="P49" s="218"/>
      <c r="Q49" s="239" t="str">
        <f>IF($D$3="","",IF($P49="","",HLOOKUP($D$3,別紙mast!$D$4:$K$7,4,FALSE)))</f>
        <v/>
      </c>
      <c r="R49" s="232" t="str">
        <f t="shared" si="4"/>
        <v/>
      </c>
      <c r="S49" s="231" t="s">
        <v>3</v>
      </c>
      <c r="T49" s="209" t="s">
        <v>3</v>
      </c>
      <c r="U49" s="209" t="s">
        <v>3</v>
      </c>
      <c r="V49" s="209" t="s">
        <v>3</v>
      </c>
      <c r="W49" s="213"/>
      <c r="X49" s="213"/>
      <c r="Y49" s="213"/>
      <c r="Z49" s="213"/>
      <c r="AA49" s="224" t="str">
        <f t="shared" si="5"/>
        <v/>
      </c>
      <c r="AC49" s="228">
        <f t="shared" si="0"/>
        <v>0</v>
      </c>
      <c r="AD49" s="228">
        <f t="shared" si="1"/>
        <v>0</v>
      </c>
      <c r="AE49" s="228">
        <f t="shared" si="2"/>
        <v>0</v>
      </c>
    </row>
    <row r="50" spans="1:31" ht="21.95" customHeight="1">
      <c r="A50" s="238">
        <v>40</v>
      </c>
      <c r="B50" s="349"/>
      <c r="C50" s="350"/>
      <c r="D50" s="212"/>
      <c r="E50" s="212"/>
      <c r="F50" s="212"/>
      <c r="G50" s="229"/>
      <c r="H50" s="231" t="s">
        <v>3</v>
      </c>
      <c r="I50" s="209" t="s">
        <v>3</v>
      </c>
      <c r="J50" s="209" t="s">
        <v>3</v>
      </c>
      <c r="K50" s="209" t="s">
        <v>3</v>
      </c>
      <c r="L50" s="213"/>
      <c r="M50" s="216"/>
      <c r="N50" s="217" t="str">
        <f>IF($D$3="","",IF($M50="","",HLOOKUP($D$3,別紙mast!$D$4:$K$7,3,FALSE)))</f>
        <v/>
      </c>
      <c r="O50" s="214" t="str">
        <f t="shared" si="3"/>
        <v/>
      </c>
      <c r="P50" s="218"/>
      <c r="Q50" s="239" t="str">
        <f>IF($D$3="","",IF($P50="","",HLOOKUP($D$3,別紙mast!$D$4:$K$7,4,FALSE)))</f>
        <v/>
      </c>
      <c r="R50" s="232" t="str">
        <f t="shared" si="4"/>
        <v/>
      </c>
      <c r="S50" s="231" t="s">
        <v>3</v>
      </c>
      <c r="T50" s="209" t="s">
        <v>3</v>
      </c>
      <c r="U50" s="209" t="s">
        <v>3</v>
      </c>
      <c r="V50" s="209" t="s">
        <v>3</v>
      </c>
      <c r="W50" s="213"/>
      <c r="X50" s="213"/>
      <c r="Y50" s="213"/>
      <c r="Z50" s="213"/>
      <c r="AA50" s="224" t="str">
        <f t="shared" si="5"/>
        <v/>
      </c>
      <c r="AC50" s="228">
        <f t="shared" si="0"/>
        <v>0</v>
      </c>
      <c r="AD50" s="228">
        <f t="shared" si="1"/>
        <v>0</v>
      </c>
      <c r="AE50" s="228">
        <f t="shared" si="2"/>
        <v>0</v>
      </c>
    </row>
    <row r="51" spans="1:31" ht="21.95" customHeight="1">
      <c r="A51" s="238">
        <v>41</v>
      </c>
      <c r="B51" s="349"/>
      <c r="C51" s="350"/>
      <c r="D51" s="212"/>
      <c r="E51" s="212"/>
      <c r="F51" s="212"/>
      <c r="G51" s="229"/>
      <c r="H51" s="231" t="s">
        <v>3</v>
      </c>
      <c r="I51" s="209" t="s">
        <v>3</v>
      </c>
      <c r="J51" s="209" t="s">
        <v>3</v>
      </c>
      <c r="K51" s="209" t="s">
        <v>3</v>
      </c>
      <c r="L51" s="213"/>
      <c r="M51" s="216"/>
      <c r="N51" s="217" t="str">
        <f>IF($D$3="","",IF($M51="","",HLOOKUP($D$3,別紙mast!$D$4:$K$7,3,FALSE)))</f>
        <v/>
      </c>
      <c r="O51" s="214" t="str">
        <f t="shared" si="3"/>
        <v/>
      </c>
      <c r="P51" s="218"/>
      <c r="Q51" s="239" t="str">
        <f>IF($D$3="","",IF($P51="","",HLOOKUP($D$3,別紙mast!$D$4:$K$7,4,FALSE)))</f>
        <v/>
      </c>
      <c r="R51" s="232" t="str">
        <f t="shared" si="4"/>
        <v/>
      </c>
      <c r="S51" s="231" t="s">
        <v>3</v>
      </c>
      <c r="T51" s="209" t="s">
        <v>3</v>
      </c>
      <c r="U51" s="209" t="s">
        <v>3</v>
      </c>
      <c r="V51" s="209" t="s">
        <v>3</v>
      </c>
      <c r="W51" s="213"/>
      <c r="X51" s="213"/>
      <c r="Y51" s="213"/>
      <c r="Z51" s="213"/>
      <c r="AA51" s="224" t="str">
        <f t="shared" si="5"/>
        <v/>
      </c>
      <c r="AC51" s="228">
        <f t="shared" si="0"/>
        <v>0</v>
      </c>
      <c r="AD51" s="228">
        <f t="shared" si="1"/>
        <v>0</v>
      </c>
      <c r="AE51" s="228">
        <f t="shared" si="2"/>
        <v>0</v>
      </c>
    </row>
    <row r="52" spans="1:31" ht="21.95" customHeight="1">
      <c r="A52" s="238">
        <v>42</v>
      </c>
      <c r="B52" s="349"/>
      <c r="C52" s="350"/>
      <c r="D52" s="212"/>
      <c r="E52" s="212"/>
      <c r="F52" s="212"/>
      <c r="G52" s="229"/>
      <c r="H52" s="231" t="s">
        <v>3</v>
      </c>
      <c r="I52" s="209" t="s">
        <v>3</v>
      </c>
      <c r="J52" s="209" t="s">
        <v>3</v>
      </c>
      <c r="K52" s="209" t="s">
        <v>3</v>
      </c>
      <c r="L52" s="213"/>
      <c r="M52" s="216"/>
      <c r="N52" s="217" t="str">
        <f>IF($D$3="","",IF($M52="","",HLOOKUP($D$3,別紙mast!$D$4:$K$7,3,FALSE)))</f>
        <v/>
      </c>
      <c r="O52" s="214" t="str">
        <f t="shared" si="3"/>
        <v/>
      </c>
      <c r="P52" s="218"/>
      <c r="Q52" s="239" t="str">
        <f>IF($D$3="","",IF($P52="","",HLOOKUP($D$3,別紙mast!$D$4:$K$7,4,FALSE)))</f>
        <v/>
      </c>
      <c r="R52" s="232" t="str">
        <f t="shared" si="4"/>
        <v/>
      </c>
      <c r="S52" s="231" t="s">
        <v>3</v>
      </c>
      <c r="T52" s="209" t="s">
        <v>3</v>
      </c>
      <c r="U52" s="209" t="s">
        <v>3</v>
      </c>
      <c r="V52" s="209" t="s">
        <v>3</v>
      </c>
      <c r="W52" s="213"/>
      <c r="X52" s="213"/>
      <c r="Y52" s="213"/>
      <c r="Z52" s="213"/>
      <c r="AA52" s="224" t="str">
        <f t="shared" si="5"/>
        <v/>
      </c>
      <c r="AC52" s="228">
        <f t="shared" si="0"/>
        <v>0</v>
      </c>
      <c r="AD52" s="228">
        <f t="shared" si="1"/>
        <v>0</v>
      </c>
      <c r="AE52" s="228">
        <f t="shared" si="2"/>
        <v>0</v>
      </c>
    </row>
    <row r="53" spans="1:31" ht="21.95" customHeight="1">
      <c r="A53" s="238">
        <v>43</v>
      </c>
      <c r="B53" s="349"/>
      <c r="C53" s="350"/>
      <c r="D53" s="212"/>
      <c r="E53" s="212"/>
      <c r="F53" s="212"/>
      <c r="G53" s="229"/>
      <c r="H53" s="231" t="s">
        <v>3</v>
      </c>
      <c r="I53" s="209" t="s">
        <v>3</v>
      </c>
      <c r="J53" s="209" t="s">
        <v>3</v>
      </c>
      <c r="K53" s="209" t="s">
        <v>3</v>
      </c>
      <c r="L53" s="213"/>
      <c r="M53" s="216"/>
      <c r="N53" s="217" t="str">
        <f>IF($D$3="","",IF($M53="","",HLOOKUP($D$3,別紙mast!$D$4:$K$7,3,FALSE)))</f>
        <v/>
      </c>
      <c r="O53" s="214" t="str">
        <f t="shared" si="3"/>
        <v/>
      </c>
      <c r="P53" s="218"/>
      <c r="Q53" s="239" t="str">
        <f>IF($D$3="","",IF($P53="","",HLOOKUP($D$3,別紙mast!$D$4:$K$7,4,FALSE)))</f>
        <v/>
      </c>
      <c r="R53" s="232" t="str">
        <f t="shared" si="4"/>
        <v/>
      </c>
      <c r="S53" s="231" t="s">
        <v>3</v>
      </c>
      <c r="T53" s="209" t="s">
        <v>3</v>
      </c>
      <c r="U53" s="209" t="s">
        <v>3</v>
      </c>
      <c r="V53" s="209" t="s">
        <v>3</v>
      </c>
      <c r="W53" s="213"/>
      <c r="X53" s="213"/>
      <c r="Y53" s="213"/>
      <c r="Z53" s="213"/>
      <c r="AA53" s="224" t="str">
        <f t="shared" si="5"/>
        <v/>
      </c>
      <c r="AC53" s="228">
        <f t="shared" si="0"/>
        <v>0</v>
      </c>
      <c r="AD53" s="228">
        <f t="shared" si="1"/>
        <v>0</v>
      </c>
      <c r="AE53" s="228">
        <f t="shared" si="2"/>
        <v>0</v>
      </c>
    </row>
    <row r="54" spans="1:31" ht="21.95" customHeight="1">
      <c r="A54" s="238">
        <v>44</v>
      </c>
      <c r="B54" s="349"/>
      <c r="C54" s="350"/>
      <c r="D54" s="212"/>
      <c r="E54" s="212"/>
      <c r="F54" s="212"/>
      <c r="G54" s="229"/>
      <c r="H54" s="231" t="s">
        <v>3</v>
      </c>
      <c r="I54" s="209" t="s">
        <v>3</v>
      </c>
      <c r="J54" s="209" t="s">
        <v>3</v>
      </c>
      <c r="K54" s="209" t="s">
        <v>3</v>
      </c>
      <c r="L54" s="213"/>
      <c r="M54" s="216"/>
      <c r="N54" s="217" t="str">
        <f>IF($D$3="","",IF($M54="","",HLOOKUP($D$3,別紙mast!$D$4:$K$7,3,FALSE)))</f>
        <v/>
      </c>
      <c r="O54" s="214" t="str">
        <f t="shared" si="3"/>
        <v/>
      </c>
      <c r="P54" s="218"/>
      <c r="Q54" s="239" t="str">
        <f>IF($D$3="","",IF($P54="","",HLOOKUP($D$3,別紙mast!$D$4:$K$7,4,FALSE)))</f>
        <v/>
      </c>
      <c r="R54" s="232" t="str">
        <f t="shared" si="4"/>
        <v/>
      </c>
      <c r="S54" s="231" t="s">
        <v>3</v>
      </c>
      <c r="T54" s="209" t="s">
        <v>3</v>
      </c>
      <c r="U54" s="209" t="s">
        <v>3</v>
      </c>
      <c r="V54" s="209" t="s">
        <v>3</v>
      </c>
      <c r="W54" s="213"/>
      <c r="X54" s="213"/>
      <c r="Y54" s="213"/>
      <c r="Z54" s="213"/>
      <c r="AA54" s="224" t="str">
        <f t="shared" si="5"/>
        <v/>
      </c>
      <c r="AC54" s="228">
        <f t="shared" si="0"/>
        <v>0</v>
      </c>
      <c r="AD54" s="228">
        <f t="shared" si="1"/>
        <v>0</v>
      </c>
      <c r="AE54" s="228">
        <f t="shared" si="2"/>
        <v>0</v>
      </c>
    </row>
    <row r="55" spans="1:31" ht="21.95" customHeight="1">
      <c r="A55" s="238">
        <v>45</v>
      </c>
      <c r="B55" s="349"/>
      <c r="C55" s="350"/>
      <c r="D55" s="212"/>
      <c r="E55" s="212"/>
      <c r="F55" s="212"/>
      <c r="G55" s="229"/>
      <c r="H55" s="231" t="s">
        <v>3</v>
      </c>
      <c r="I55" s="209" t="s">
        <v>3</v>
      </c>
      <c r="J55" s="209" t="s">
        <v>3</v>
      </c>
      <c r="K55" s="209" t="s">
        <v>3</v>
      </c>
      <c r="L55" s="213"/>
      <c r="M55" s="216"/>
      <c r="N55" s="217" t="str">
        <f>IF($D$3="","",IF($M55="","",HLOOKUP($D$3,別紙mast!$D$4:$K$7,3,FALSE)))</f>
        <v/>
      </c>
      <c r="O55" s="214" t="str">
        <f t="shared" si="3"/>
        <v/>
      </c>
      <c r="P55" s="218"/>
      <c r="Q55" s="239" t="str">
        <f>IF($D$3="","",IF($P55="","",HLOOKUP($D$3,別紙mast!$D$4:$K$7,4,FALSE)))</f>
        <v/>
      </c>
      <c r="R55" s="232" t="str">
        <f t="shared" si="4"/>
        <v/>
      </c>
      <c r="S55" s="231" t="s">
        <v>3</v>
      </c>
      <c r="T55" s="209" t="s">
        <v>3</v>
      </c>
      <c r="U55" s="209" t="s">
        <v>3</v>
      </c>
      <c r="V55" s="209" t="s">
        <v>3</v>
      </c>
      <c r="W55" s="213"/>
      <c r="X55" s="213"/>
      <c r="Y55" s="213"/>
      <c r="Z55" s="213"/>
      <c r="AA55" s="224" t="str">
        <f t="shared" si="5"/>
        <v/>
      </c>
      <c r="AC55" s="228">
        <f t="shared" si="0"/>
        <v>0</v>
      </c>
      <c r="AD55" s="228">
        <f t="shared" si="1"/>
        <v>0</v>
      </c>
      <c r="AE55" s="228">
        <f t="shared" si="2"/>
        <v>0</v>
      </c>
    </row>
    <row r="56" spans="1:31" ht="21.95" customHeight="1">
      <c r="A56" s="238">
        <v>46</v>
      </c>
      <c r="B56" s="349"/>
      <c r="C56" s="350"/>
      <c r="D56" s="212"/>
      <c r="E56" s="212"/>
      <c r="F56" s="212"/>
      <c r="G56" s="229"/>
      <c r="H56" s="231" t="s">
        <v>3</v>
      </c>
      <c r="I56" s="209" t="s">
        <v>3</v>
      </c>
      <c r="J56" s="209" t="s">
        <v>3</v>
      </c>
      <c r="K56" s="209" t="s">
        <v>3</v>
      </c>
      <c r="L56" s="213"/>
      <c r="M56" s="216"/>
      <c r="N56" s="217" t="str">
        <f>IF($D$3="","",IF($M56="","",HLOOKUP($D$3,別紙mast!$D$4:$K$7,3,FALSE)))</f>
        <v/>
      </c>
      <c r="O56" s="214" t="str">
        <f t="shared" si="3"/>
        <v/>
      </c>
      <c r="P56" s="218"/>
      <c r="Q56" s="239" t="str">
        <f>IF($D$3="","",IF($P56="","",HLOOKUP($D$3,別紙mast!$D$4:$K$7,4,FALSE)))</f>
        <v/>
      </c>
      <c r="R56" s="232" t="str">
        <f t="shared" si="4"/>
        <v/>
      </c>
      <c r="S56" s="231" t="s">
        <v>3</v>
      </c>
      <c r="T56" s="209" t="s">
        <v>3</v>
      </c>
      <c r="U56" s="209" t="s">
        <v>3</v>
      </c>
      <c r="V56" s="209" t="s">
        <v>3</v>
      </c>
      <c r="W56" s="213"/>
      <c r="X56" s="213"/>
      <c r="Y56" s="213"/>
      <c r="Z56" s="213"/>
      <c r="AA56" s="224" t="str">
        <f t="shared" si="5"/>
        <v/>
      </c>
      <c r="AC56" s="228">
        <f t="shared" si="0"/>
        <v>0</v>
      </c>
      <c r="AD56" s="228">
        <f t="shared" si="1"/>
        <v>0</v>
      </c>
      <c r="AE56" s="228">
        <f t="shared" si="2"/>
        <v>0</v>
      </c>
    </row>
    <row r="57" spans="1:31" ht="21.95" customHeight="1">
      <c r="A57" s="238">
        <v>47</v>
      </c>
      <c r="B57" s="349"/>
      <c r="C57" s="350"/>
      <c r="D57" s="212"/>
      <c r="E57" s="212"/>
      <c r="F57" s="212"/>
      <c r="G57" s="229"/>
      <c r="H57" s="231" t="s">
        <v>3</v>
      </c>
      <c r="I57" s="209" t="s">
        <v>3</v>
      </c>
      <c r="J57" s="209" t="s">
        <v>3</v>
      </c>
      <c r="K57" s="209" t="s">
        <v>3</v>
      </c>
      <c r="L57" s="213"/>
      <c r="M57" s="216"/>
      <c r="N57" s="217" t="str">
        <f>IF($D$3="","",IF($M57="","",HLOOKUP($D$3,別紙mast!$D$4:$K$7,3,FALSE)))</f>
        <v/>
      </c>
      <c r="O57" s="214" t="str">
        <f t="shared" si="3"/>
        <v/>
      </c>
      <c r="P57" s="218"/>
      <c r="Q57" s="239" t="str">
        <f>IF($D$3="","",IF($P57="","",HLOOKUP($D$3,別紙mast!$D$4:$K$7,4,FALSE)))</f>
        <v/>
      </c>
      <c r="R57" s="232" t="str">
        <f t="shared" si="4"/>
        <v/>
      </c>
      <c r="S57" s="231" t="s">
        <v>3</v>
      </c>
      <c r="T57" s="209" t="s">
        <v>3</v>
      </c>
      <c r="U57" s="209" t="s">
        <v>3</v>
      </c>
      <c r="V57" s="209" t="s">
        <v>3</v>
      </c>
      <c r="W57" s="213"/>
      <c r="X57" s="213"/>
      <c r="Y57" s="213"/>
      <c r="Z57" s="213"/>
      <c r="AA57" s="224" t="str">
        <f t="shared" si="5"/>
        <v/>
      </c>
      <c r="AC57" s="228">
        <f t="shared" si="0"/>
        <v>0</v>
      </c>
      <c r="AD57" s="228">
        <f t="shared" si="1"/>
        <v>0</v>
      </c>
      <c r="AE57" s="228">
        <f t="shared" si="2"/>
        <v>0</v>
      </c>
    </row>
    <row r="58" spans="1:31" ht="21.95" customHeight="1">
      <c r="A58" s="238">
        <v>48</v>
      </c>
      <c r="B58" s="349"/>
      <c r="C58" s="350"/>
      <c r="D58" s="212"/>
      <c r="E58" s="212"/>
      <c r="F58" s="212"/>
      <c r="G58" s="229"/>
      <c r="H58" s="231" t="s">
        <v>3</v>
      </c>
      <c r="I58" s="209" t="s">
        <v>3</v>
      </c>
      <c r="J58" s="209" t="s">
        <v>3</v>
      </c>
      <c r="K58" s="209" t="s">
        <v>3</v>
      </c>
      <c r="L58" s="213"/>
      <c r="M58" s="216"/>
      <c r="N58" s="217" t="str">
        <f>IF($D$3="","",IF($M58="","",HLOOKUP($D$3,別紙mast!$D$4:$K$7,3,FALSE)))</f>
        <v/>
      </c>
      <c r="O58" s="214" t="str">
        <f t="shared" si="3"/>
        <v/>
      </c>
      <c r="P58" s="218"/>
      <c r="Q58" s="239" t="str">
        <f>IF($D$3="","",IF($P58="","",HLOOKUP($D$3,別紙mast!$D$4:$K$7,4,FALSE)))</f>
        <v/>
      </c>
      <c r="R58" s="232" t="str">
        <f t="shared" si="4"/>
        <v/>
      </c>
      <c r="S58" s="231" t="s">
        <v>3</v>
      </c>
      <c r="T58" s="209" t="s">
        <v>3</v>
      </c>
      <c r="U58" s="209" t="s">
        <v>3</v>
      </c>
      <c r="V58" s="209" t="s">
        <v>3</v>
      </c>
      <c r="W58" s="213"/>
      <c r="X58" s="213"/>
      <c r="Y58" s="213"/>
      <c r="Z58" s="213"/>
      <c r="AA58" s="224" t="str">
        <f t="shared" si="5"/>
        <v/>
      </c>
      <c r="AC58" s="228">
        <f t="shared" si="0"/>
        <v>0</v>
      </c>
      <c r="AD58" s="228">
        <f t="shared" si="1"/>
        <v>0</v>
      </c>
      <c r="AE58" s="228">
        <f t="shared" si="2"/>
        <v>0</v>
      </c>
    </row>
    <row r="59" spans="1:31" ht="21.95" customHeight="1">
      <c r="A59" s="238">
        <v>49</v>
      </c>
      <c r="B59" s="349"/>
      <c r="C59" s="350"/>
      <c r="D59" s="212"/>
      <c r="E59" s="212"/>
      <c r="F59" s="212"/>
      <c r="G59" s="229"/>
      <c r="H59" s="231" t="s">
        <v>3</v>
      </c>
      <c r="I59" s="209" t="s">
        <v>3</v>
      </c>
      <c r="J59" s="209" t="s">
        <v>3</v>
      </c>
      <c r="K59" s="209" t="s">
        <v>3</v>
      </c>
      <c r="L59" s="213"/>
      <c r="M59" s="216"/>
      <c r="N59" s="217" t="str">
        <f>IF($D$3="","",IF($M59="","",HLOOKUP($D$3,別紙mast!$D$4:$K$7,3,FALSE)))</f>
        <v/>
      </c>
      <c r="O59" s="214" t="str">
        <f t="shared" si="3"/>
        <v/>
      </c>
      <c r="P59" s="218"/>
      <c r="Q59" s="239" t="str">
        <f>IF($D$3="","",IF($P59="","",HLOOKUP($D$3,別紙mast!$D$4:$K$7,4,FALSE)))</f>
        <v/>
      </c>
      <c r="R59" s="232" t="str">
        <f t="shared" si="4"/>
        <v/>
      </c>
      <c r="S59" s="231" t="s">
        <v>3</v>
      </c>
      <c r="T59" s="209" t="s">
        <v>3</v>
      </c>
      <c r="U59" s="209" t="s">
        <v>3</v>
      </c>
      <c r="V59" s="209" t="s">
        <v>3</v>
      </c>
      <c r="W59" s="213"/>
      <c r="X59" s="213"/>
      <c r="Y59" s="213"/>
      <c r="Z59" s="213"/>
      <c r="AA59" s="224" t="str">
        <f t="shared" si="5"/>
        <v/>
      </c>
      <c r="AC59" s="228">
        <f t="shared" si="0"/>
        <v>0</v>
      </c>
      <c r="AD59" s="228">
        <f t="shared" si="1"/>
        <v>0</v>
      </c>
      <c r="AE59" s="228">
        <f t="shared" si="2"/>
        <v>0</v>
      </c>
    </row>
    <row r="60" spans="1:31" ht="21.95" customHeight="1">
      <c r="A60" s="238">
        <v>50</v>
      </c>
      <c r="B60" s="349"/>
      <c r="C60" s="350"/>
      <c r="D60" s="212"/>
      <c r="E60" s="212"/>
      <c r="F60" s="212"/>
      <c r="G60" s="229"/>
      <c r="H60" s="231" t="s">
        <v>3</v>
      </c>
      <c r="I60" s="209" t="s">
        <v>3</v>
      </c>
      <c r="J60" s="209" t="s">
        <v>3</v>
      </c>
      <c r="K60" s="209" t="s">
        <v>3</v>
      </c>
      <c r="L60" s="213"/>
      <c r="M60" s="216"/>
      <c r="N60" s="217" t="str">
        <f>IF($D$3="","",IF($M60="","",HLOOKUP($D$3,別紙mast!$D$4:$K$7,3,FALSE)))</f>
        <v/>
      </c>
      <c r="O60" s="214" t="str">
        <f t="shared" si="3"/>
        <v/>
      </c>
      <c r="P60" s="218"/>
      <c r="Q60" s="239" t="str">
        <f>IF($D$3="","",IF($P60="","",HLOOKUP($D$3,別紙mast!$D$4:$K$7,4,FALSE)))</f>
        <v/>
      </c>
      <c r="R60" s="232" t="str">
        <f t="shared" si="4"/>
        <v/>
      </c>
      <c r="S60" s="231" t="s">
        <v>3</v>
      </c>
      <c r="T60" s="209" t="s">
        <v>3</v>
      </c>
      <c r="U60" s="209" t="s">
        <v>3</v>
      </c>
      <c r="V60" s="209" t="s">
        <v>3</v>
      </c>
      <c r="W60" s="213"/>
      <c r="X60" s="213"/>
      <c r="Y60" s="213"/>
      <c r="Z60" s="213"/>
      <c r="AA60" s="224" t="str">
        <f t="shared" si="5"/>
        <v/>
      </c>
      <c r="AC60" s="228">
        <f t="shared" si="0"/>
        <v>0</v>
      </c>
      <c r="AD60" s="228">
        <f t="shared" si="1"/>
        <v>0</v>
      </c>
      <c r="AE60" s="228">
        <f t="shared" si="2"/>
        <v>0</v>
      </c>
    </row>
    <row r="61" spans="1:31" ht="21.95" customHeight="1">
      <c r="A61" s="238">
        <v>51</v>
      </c>
      <c r="B61" s="349"/>
      <c r="C61" s="350"/>
      <c r="D61" s="212"/>
      <c r="E61" s="212"/>
      <c r="F61" s="212"/>
      <c r="G61" s="229"/>
      <c r="H61" s="231" t="s">
        <v>3</v>
      </c>
      <c r="I61" s="209" t="s">
        <v>3</v>
      </c>
      <c r="J61" s="209" t="s">
        <v>3</v>
      </c>
      <c r="K61" s="209" t="s">
        <v>3</v>
      </c>
      <c r="L61" s="213"/>
      <c r="M61" s="216"/>
      <c r="N61" s="217" t="str">
        <f>IF($D$3="","",IF($M61="","",HLOOKUP($D$3,別紙mast!$D$4:$K$7,3,FALSE)))</f>
        <v/>
      </c>
      <c r="O61" s="214" t="str">
        <f t="shared" si="3"/>
        <v/>
      </c>
      <c r="P61" s="218"/>
      <c r="Q61" s="239" t="str">
        <f>IF($D$3="","",IF($P61="","",HLOOKUP($D$3,別紙mast!$D$4:$K$7,4,FALSE)))</f>
        <v/>
      </c>
      <c r="R61" s="232" t="str">
        <f t="shared" si="4"/>
        <v/>
      </c>
      <c r="S61" s="231" t="s">
        <v>3</v>
      </c>
      <c r="T61" s="209" t="s">
        <v>3</v>
      </c>
      <c r="U61" s="209" t="s">
        <v>3</v>
      </c>
      <c r="V61" s="209" t="s">
        <v>3</v>
      </c>
      <c r="W61" s="213"/>
      <c r="X61" s="213"/>
      <c r="Y61" s="213"/>
      <c r="Z61" s="213"/>
      <c r="AA61" s="224" t="str">
        <f t="shared" si="5"/>
        <v/>
      </c>
      <c r="AC61" s="228">
        <f t="shared" si="0"/>
        <v>0</v>
      </c>
      <c r="AD61" s="228">
        <f t="shared" si="1"/>
        <v>0</v>
      </c>
      <c r="AE61" s="228">
        <f t="shared" si="2"/>
        <v>0</v>
      </c>
    </row>
    <row r="62" spans="1:31" ht="21.95" customHeight="1">
      <c r="A62" s="238">
        <v>52</v>
      </c>
      <c r="B62" s="349"/>
      <c r="C62" s="350"/>
      <c r="D62" s="212"/>
      <c r="E62" s="212"/>
      <c r="F62" s="212"/>
      <c r="G62" s="229"/>
      <c r="H62" s="231" t="s">
        <v>3</v>
      </c>
      <c r="I62" s="209" t="s">
        <v>3</v>
      </c>
      <c r="J62" s="209" t="s">
        <v>3</v>
      </c>
      <c r="K62" s="209" t="s">
        <v>3</v>
      </c>
      <c r="L62" s="213"/>
      <c r="M62" s="216"/>
      <c r="N62" s="217" t="str">
        <f>IF($D$3="","",IF($M62="","",HLOOKUP($D$3,別紙mast!$D$4:$K$7,3,FALSE)))</f>
        <v/>
      </c>
      <c r="O62" s="214" t="str">
        <f t="shared" si="3"/>
        <v/>
      </c>
      <c r="P62" s="218"/>
      <c r="Q62" s="239" t="str">
        <f>IF($D$3="","",IF($P62="","",HLOOKUP($D$3,別紙mast!$D$4:$K$7,4,FALSE)))</f>
        <v/>
      </c>
      <c r="R62" s="232" t="str">
        <f t="shared" si="4"/>
        <v/>
      </c>
      <c r="S62" s="231" t="s">
        <v>3</v>
      </c>
      <c r="T62" s="209" t="s">
        <v>3</v>
      </c>
      <c r="U62" s="209" t="s">
        <v>3</v>
      </c>
      <c r="V62" s="209" t="s">
        <v>3</v>
      </c>
      <c r="W62" s="213"/>
      <c r="X62" s="213"/>
      <c r="Y62" s="213"/>
      <c r="Z62" s="213"/>
      <c r="AA62" s="224" t="str">
        <f t="shared" si="5"/>
        <v/>
      </c>
      <c r="AC62" s="228">
        <f t="shared" si="0"/>
        <v>0</v>
      </c>
      <c r="AD62" s="228">
        <f t="shared" si="1"/>
        <v>0</v>
      </c>
      <c r="AE62" s="228">
        <f t="shared" si="2"/>
        <v>0</v>
      </c>
    </row>
    <row r="63" spans="1:31" ht="21.95" customHeight="1">
      <c r="A63" s="238">
        <v>53</v>
      </c>
      <c r="B63" s="349"/>
      <c r="C63" s="350"/>
      <c r="D63" s="212"/>
      <c r="E63" s="212"/>
      <c r="F63" s="212"/>
      <c r="G63" s="229"/>
      <c r="H63" s="231" t="s">
        <v>3</v>
      </c>
      <c r="I63" s="209" t="s">
        <v>3</v>
      </c>
      <c r="J63" s="209" t="s">
        <v>3</v>
      </c>
      <c r="K63" s="209" t="s">
        <v>3</v>
      </c>
      <c r="L63" s="213"/>
      <c r="M63" s="216"/>
      <c r="N63" s="217" t="str">
        <f>IF($D$3="","",IF($M63="","",HLOOKUP($D$3,別紙mast!$D$4:$K$7,3,FALSE)))</f>
        <v/>
      </c>
      <c r="O63" s="214" t="str">
        <f t="shared" si="3"/>
        <v/>
      </c>
      <c r="P63" s="218"/>
      <c r="Q63" s="239" t="str">
        <f>IF($D$3="","",IF($P63="","",HLOOKUP($D$3,別紙mast!$D$4:$K$7,4,FALSE)))</f>
        <v/>
      </c>
      <c r="R63" s="232" t="str">
        <f t="shared" si="4"/>
        <v/>
      </c>
      <c r="S63" s="231" t="s">
        <v>3</v>
      </c>
      <c r="T63" s="209" t="s">
        <v>3</v>
      </c>
      <c r="U63" s="209" t="s">
        <v>3</v>
      </c>
      <c r="V63" s="209" t="s">
        <v>3</v>
      </c>
      <c r="W63" s="213"/>
      <c r="X63" s="213"/>
      <c r="Y63" s="213"/>
      <c r="Z63" s="213"/>
      <c r="AA63" s="224" t="str">
        <f t="shared" si="5"/>
        <v/>
      </c>
      <c r="AC63" s="228">
        <f t="shared" si="0"/>
        <v>0</v>
      </c>
      <c r="AD63" s="228">
        <f t="shared" si="1"/>
        <v>0</v>
      </c>
      <c r="AE63" s="228">
        <f t="shared" si="2"/>
        <v>0</v>
      </c>
    </row>
    <row r="64" spans="1:31" ht="21.95" customHeight="1">
      <c r="A64" s="238">
        <v>54</v>
      </c>
      <c r="B64" s="349"/>
      <c r="C64" s="350"/>
      <c r="D64" s="212"/>
      <c r="E64" s="212"/>
      <c r="F64" s="212"/>
      <c r="G64" s="229"/>
      <c r="H64" s="231" t="s">
        <v>3</v>
      </c>
      <c r="I64" s="209" t="s">
        <v>3</v>
      </c>
      <c r="J64" s="209" t="s">
        <v>3</v>
      </c>
      <c r="K64" s="209" t="s">
        <v>3</v>
      </c>
      <c r="L64" s="213"/>
      <c r="M64" s="216"/>
      <c r="N64" s="217" t="str">
        <f>IF($D$3="","",IF($M64="","",HLOOKUP($D$3,別紙mast!$D$4:$K$7,3,FALSE)))</f>
        <v/>
      </c>
      <c r="O64" s="214" t="str">
        <f t="shared" si="3"/>
        <v/>
      </c>
      <c r="P64" s="218"/>
      <c r="Q64" s="239" t="str">
        <f>IF($D$3="","",IF($P64="","",HLOOKUP($D$3,別紙mast!$D$4:$K$7,4,FALSE)))</f>
        <v/>
      </c>
      <c r="R64" s="232" t="str">
        <f t="shared" si="4"/>
        <v/>
      </c>
      <c r="S64" s="231" t="s">
        <v>3</v>
      </c>
      <c r="T64" s="209" t="s">
        <v>3</v>
      </c>
      <c r="U64" s="209" t="s">
        <v>3</v>
      </c>
      <c r="V64" s="209" t="s">
        <v>3</v>
      </c>
      <c r="W64" s="213"/>
      <c r="X64" s="213"/>
      <c r="Y64" s="213"/>
      <c r="Z64" s="213"/>
      <c r="AA64" s="224" t="str">
        <f t="shared" si="5"/>
        <v/>
      </c>
      <c r="AC64" s="228">
        <f t="shared" si="0"/>
        <v>0</v>
      </c>
      <c r="AD64" s="228">
        <f t="shared" si="1"/>
        <v>0</v>
      </c>
      <c r="AE64" s="228">
        <f t="shared" si="2"/>
        <v>0</v>
      </c>
    </row>
    <row r="65" spans="1:31" ht="21.95" customHeight="1">
      <c r="A65" s="238">
        <v>55</v>
      </c>
      <c r="B65" s="349"/>
      <c r="C65" s="350"/>
      <c r="D65" s="212"/>
      <c r="E65" s="212"/>
      <c r="F65" s="212"/>
      <c r="G65" s="229"/>
      <c r="H65" s="231" t="s">
        <v>3</v>
      </c>
      <c r="I65" s="209" t="s">
        <v>3</v>
      </c>
      <c r="J65" s="209" t="s">
        <v>3</v>
      </c>
      <c r="K65" s="209" t="s">
        <v>3</v>
      </c>
      <c r="L65" s="213"/>
      <c r="M65" s="216"/>
      <c r="N65" s="217" t="str">
        <f>IF($D$3="","",IF($M65="","",HLOOKUP($D$3,別紙mast!$D$4:$K$7,3,FALSE)))</f>
        <v/>
      </c>
      <c r="O65" s="214" t="str">
        <f t="shared" si="3"/>
        <v/>
      </c>
      <c r="P65" s="218"/>
      <c r="Q65" s="239" t="str">
        <f>IF($D$3="","",IF($P65="","",HLOOKUP($D$3,別紙mast!$D$4:$K$7,4,FALSE)))</f>
        <v/>
      </c>
      <c r="R65" s="232" t="str">
        <f t="shared" si="4"/>
        <v/>
      </c>
      <c r="S65" s="231" t="s">
        <v>3</v>
      </c>
      <c r="T65" s="209" t="s">
        <v>3</v>
      </c>
      <c r="U65" s="209" t="s">
        <v>3</v>
      </c>
      <c r="V65" s="209" t="s">
        <v>3</v>
      </c>
      <c r="W65" s="213"/>
      <c r="X65" s="213"/>
      <c r="Y65" s="213"/>
      <c r="Z65" s="213"/>
      <c r="AA65" s="224" t="str">
        <f t="shared" si="5"/>
        <v/>
      </c>
      <c r="AC65" s="228">
        <f t="shared" si="0"/>
        <v>0</v>
      </c>
      <c r="AD65" s="228">
        <f t="shared" si="1"/>
        <v>0</v>
      </c>
      <c r="AE65" s="228">
        <f t="shared" si="2"/>
        <v>0</v>
      </c>
    </row>
    <row r="66" spans="1:31" ht="21.95" customHeight="1">
      <c r="A66" s="238">
        <v>56</v>
      </c>
      <c r="B66" s="349"/>
      <c r="C66" s="350"/>
      <c r="D66" s="212"/>
      <c r="E66" s="212"/>
      <c r="F66" s="212"/>
      <c r="G66" s="229"/>
      <c r="H66" s="231" t="s">
        <v>3</v>
      </c>
      <c r="I66" s="209" t="s">
        <v>3</v>
      </c>
      <c r="J66" s="209" t="s">
        <v>3</v>
      </c>
      <c r="K66" s="209" t="s">
        <v>3</v>
      </c>
      <c r="L66" s="213"/>
      <c r="M66" s="216"/>
      <c r="N66" s="217" t="str">
        <f>IF($D$3="","",IF($M66="","",HLOOKUP($D$3,別紙mast!$D$4:$K$7,3,FALSE)))</f>
        <v/>
      </c>
      <c r="O66" s="214" t="str">
        <f t="shared" si="3"/>
        <v/>
      </c>
      <c r="P66" s="218"/>
      <c r="Q66" s="239" t="str">
        <f>IF($D$3="","",IF($P66="","",HLOOKUP($D$3,別紙mast!$D$4:$K$7,4,FALSE)))</f>
        <v/>
      </c>
      <c r="R66" s="232" t="str">
        <f t="shared" si="4"/>
        <v/>
      </c>
      <c r="S66" s="231" t="s">
        <v>3</v>
      </c>
      <c r="T66" s="209" t="s">
        <v>3</v>
      </c>
      <c r="U66" s="209" t="s">
        <v>3</v>
      </c>
      <c r="V66" s="209" t="s">
        <v>3</v>
      </c>
      <c r="W66" s="213"/>
      <c r="X66" s="213"/>
      <c r="Y66" s="213"/>
      <c r="Z66" s="213"/>
      <c r="AA66" s="224" t="str">
        <f t="shared" si="5"/>
        <v/>
      </c>
      <c r="AC66" s="228">
        <f t="shared" si="0"/>
        <v>0</v>
      </c>
      <c r="AD66" s="228">
        <f t="shared" si="1"/>
        <v>0</v>
      </c>
      <c r="AE66" s="228">
        <f t="shared" si="2"/>
        <v>0</v>
      </c>
    </row>
    <row r="67" spans="1:31" ht="21.95" customHeight="1">
      <c r="A67" s="238">
        <v>57</v>
      </c>
      <c r="B67" s="349"/>
      <c r="C67" s="350"/>
      <c r="D67" s="212"/>
      <c r="E67" s="212"/>
      <c r="F67" s="212"/>
      <c r="G67" s="229"/>
      <c r="H67" s="231" t="s">
        <v>3</v>
      </c>
      <c r="I67" s="209" t="s">
        <v>3</v>
      </c>
      <c r="J67" s="209" t="s">
        <v>3</v>
      </c>
      <c r="K67" s="209" t="s">
        <v>3</v>
      </c>
      <c r="L67" s="213"/>
      <c r="M67" s="216"/>
      <c r="N67" s="217" t="str">
        <f>IF($D$3="","",IF($M67="","",HLOOKUP($D$3,別紙mast!$D$4:$K$7,3,FALSE)))</f>
        <v/>
      </c>
      <c r="O67" s="214" t="str">
        <f t="shared" si="3"/>
        <v/>
      </c>
      <c r="P67" s="218"/>
      <c r="Q67" s="239" t="str">
        <f>IF($D$3="","",IF($P67="","",HLOOKUP($D$3,別紙mast!$D$4:$K$7,4,FALSE)))</f>
        <v/>
      </c>
      <c r="R67" s="232" t="str">
        <f t="shared" si="4"/>
        <v/>
      </c>
      <c r="S67" s="231" t="s">
        <v>3</v>
      </c>
      <c r="T67" s="209" t="s">
        <v>3</v>
      </c>
      <c r="U67" s="209" t="s">
        <v>3</v>
      </c>
      <c r="V67" s="209" t="s">
        <v>3</v>
      </c>
      <c r="W67" s="213"/>
      <c r="X67" s="213"/>
      <c r="Y67" s="213"/>
      <c r="Z67" s="213"/>
      <c r="AA67" s="224" t="str">
        <f t="shared" si="5"/>
        <v/>
      </c>
      <c r="AC67" s="228">
        <f t="shared" si="0"/>
        <v>0</v>
      </c>
      <c r="AD67" s="228">
        <f t="shared" si="1"/>
        <v>0</v>
      </c>
      <c r="AE67" s="228">
        <f t="shared" si="2"/>
        <v>0</v>
      </c>
    </row>
    <row r="68" spans="1:31" ht="21.95" customHeight="1">
      <c r="A68" s="238">
        <v>58</v>
      </c>
      <c r="B68" s="349"/>
      <c r="C68" s="350"/>
      <c r="D68" s="212"/>
      <c r="E68" s="212"/>
      <c r="F68" s="212"/>
      <c r="G68" s="229"/>
      <c r="H68" s="231" t="s">
        <v>3</v>
      </c>
      <c r="I68" s="209" t="s">
        <v>3</v>
      </c>
      <c r="J68" s="209" t="s">
        <v>3</v>
      </c>
      <c r="K68" s="209" t="s">
        <v>3</v>
      </c>
      <c r="L68" s="213"/>
      <c r="M68" s="216"/>
      <c r="N68" s="217" t="str">
        <f>IF($D$3="","",IF($M68="","",HLOOKUP($D$3,別紙mast!$D$4:$K$7,3,FALSE)))</f>
        <v/>
      </c>
      <c r="O68" s="214" t="str">
        <f t="shared" si="3"/>
        <v/>
      </c>
      <c r="P68" s="218"/>
      <c r="Q68" s="239" t="str">
        <f>IF($D$3="","",IF($P68="","",HLOOKUP($D$3,別紙mast!$D$4:$K$7,4,FALSE)))</f>
        <v/>
      </c>
      <c r="R68" s="232" t="str">
        <f t="shared" si="4"/>
        <v/>
      </c>
      <c r="S68" s="231" t="s">
        <v>3</v>
      </c>
      <c r="T68" s="209" t="s">
        <v>3</v>
      </c>
      <c r="U68" s="209" t="s">
        <v>3</v>
      </c>
      <c r="V68" s="209" t="s">
        <v>3</v>
      </c>
      <c r="W68" s="213"/>
      <c r="X68" s="213"/>
      <c r="Y68" s="213"/>
      <c r="Z68" s="213"/>
      <c r="AA68" s="224" t="str">
        <f t="shared" si="5"/>
        <v/>
      </c>
      <c r="AC68" s="228">
        <f t="shared" si="0"/>
        <v>0</v>
      </c>
      <c r="AD68" s="228">
        <f t="shared" si="1"/>
        <v>0</v>
      </c>
      <c r="AE68" s="228">
        <f t="shared" si="2"/>
        <v>0</v>
      </c>
    </row>
    <row r="69" spans="1:31" ht="21.95" customHeight="1">
      <c r="A69" s="238">
        <v>59</v>
      </c>
      <c r="B69" s="349"/>
      <c r="C69" s="350"/>
      <c r="D69" s="212"/>
      <c r="E69" s="212"/>
      <c r="F69" s="212"/>
      <c r="G69" s="229"/>
      <c r="H69" s="231" t="s">
        <v>3</v>
      </c>
      <c r="I69" s="209" t="s">
        <v>3</v>
      </c>
      <c r="J69" s="209" t="s">
        <v>3</v>
      </c>
      <c r="K69" s="209" t="s">
        <v>3</v>
      </c>
      <c r="L69" s="213"/>
      <c r="M69" s="216"/>
      <c r="N69" s="217" t="str">
        <f>IF($D$3="","",IF($M69="","",HLOOKUP($D$3,別紙mast!$D$4:$K$7,3,FALSE)))</f>
        <v/>
      </c>
      <c r="O69" s="214" t="str">
        <f t="shared" si="3"/>
        <v/>
      </c>
      <c r="P69" s="218"/>
      <c r="Q69" s="239" t="str">
        <f>IF($D$3="","",IF($P69="","",HLOOKUP($D$3,別紙mast!$D$4:$K$7,4,FALSE)))</f>
        <v/>
      </c>
      <c r="R69" s="232" t="str">
        <f t="shared" si="4"/>
        <v/>
      </c>
      <c r="S69" s="231" t="s">
        <v>3</v>
      </c>
      <c r="T69" s="209" t="s">
        <v>3</v>
      </c>
      <c r="U69" s="209" t="s">
        <v>3</v>
      </c>
      <c r="V69" s="209" t="s">
        <v>3</v>
      </c>
      <c r="W69" s="213"/>
      <c r="X69" s="213"/>
      <c r="Y69" s="213"/>
      <c r="Z69" s="213"/>
      <c r="AA69" s="224" t="str">
        <f t="shared" si="5"/>
        <v/>
      </c>
      <c r="AC69" s="228">
        <f t="shared" si="0"/>
        <v>0</v>
      </c>
      <c r="AD69" s="228">
        <f t="shared" si="1"/>
        <v>0</v>
      </c>
      <c r="AE69" s="228">
        <f t="shared" si="2"/>
        <v>0</v>
      </c>
    </row>
    <row r="70" spans="1:31" ht="21.95" customHeight="1">
      <c r="A70" s="238">
        <v>60</v>
      </c>
      <c r="B70" s="349"/>
      <c r="C70" s="350"/>
      <c r="D70" s="212"/>
      <c r="E70" s="212"/>
      <c r="F70" s="212"/>
      <c r="G70" s="229"/>
      <c r="H70" s="231" t="s">
        <v>3</v>
      </c>
      <c r="I70" s="209" t="s">
        <v>3</v>
      </c>
      <c r="J70" s="209" t="s">
        <v>3</v>
      </c>
      <c r="K70" s="209" t="s">
        <v>3</v>
      </c>
      <c r="L70" s="213"/>
      <c r="M70" s="216"/>
      <c r="N70" s="217" t="str">
        <f>IF($D$3="","",IF($M70="","",HLOOKUP($D$3,別紙mast!$D$4:$K$7,3,FALSE)))</f>
        <v/>
      </c>
      <c r="O70" s="214" t="str">
        <f t="shared" si="3"/>
        <v/>
      </c>
      <c r="P70" s="218"/>
      <c r="Q70" s="239" t="str">
        <f>IF($D$3="","",IF($P70="","",HLOOKUP($D$3,別紙mast!$D$4:$K$7,4,FALSE)))</f>
        <v/>
      </c>
      <c r="R70" s="232" t="str">
        <f t="shared" si="4"/>
        <v/>
      </c>
      <c r="S70" s="231" t="s">
        <v>3</v>
      </c>
      <c r="T70" s="209" t="s">
        <v>3</v>
      </c>
      <c r="U70" s="209" t="s">
        <v>3</v>
      </c>
      <c r="V70" s="209" t="s">
        <v>3</v>
      </c>
      <c r="W70" s="213"/>
      <c r="X70" s="213"/>
      <c r="Y70" s="213"/>
      <c r="Z70" s="213"/>
      <c r="AA70" s="224" t="str">
        <f t="shared" si="5"/>
        <v/>
      </c>
      <c r="AC70" s="228">
        <f t="shared" si="0"/>
        <v>0</v>
      </c>
      <c r="AD70" s="228">
        <f t="shared" si="1"/>
        <v>0</v>
      </c>
      <c r="AE70" s="228">
        <f t="shared" si="2"/>
        <v>0</v>
      </c>
    </row>
    <row r="71" spans="1:31" ht="21.95" customHeight="1">
      <c r="A71" s="238">
        <v>61</v>
      </c>
      <c r="B71" s="349"/>
      <c r="C71" s="350"/>
      <c r="D71" s="212"/>
      <c r="E71" s="212"/>
      <c r="F71" s="212"/>
      <c r="G71" s="229"/>
      <c r="H71" s="231" t="s">
        <v>3</v>
      </c>
      <c r="I71" s="209" t="s">
        <v>3</v>
      </c>
      <c r="J71" s="209" t="s">
        <v>3</v>
      </c>
      <c r="K71" s="209" t="s">
        <v>3</v>
      </c>
      <c r="L71" s="213"/>
      <c r="M71" s="216"/>
      <c r="N71" s="217" t="str">
        <f>IF($D$3="","",IF($M71="","",HLOOKUP($D$3,別紙mast!$D$4:$K$7,3,FALSE)))</f>
        <v/>
      </c>
      <c r="O71" s="214" t="str">
        <f t="shared" si="3"/>
        <v/>
      </c>
      <c r="P71" s="218"/>
      <c r="Q71" s="239" t="str">
        <f>IF($D$3="","",IF($P71="","",HLOOKUP($D$3,別紙mast!$D$4:$K$7,4,FALSE)))</f>
        <v/>
      </c>
      <c r="R71" s="232" t="str">
        <f t="shared" si="4"/>
        <v/>
      </c>
      <c r="S71" s="231" t="s">
        <v>3</v>
      </c>
      <c r="T71" s="209" t="s">
        <v>3</v>
      </c>
      <c r="U71" s="209" t="s">
        <v>3</v>
      </c>
      <c r="V71" s="209" t="s">
        <v>3</v>
      </c>
      <c r="W71" s="213"/>
      <c r="X71" s="213"/>
      <c r="Y71" s="213"/>
      <c r="Z71" s="213"/>
      <c r="AA71" s="224" t="str">
        <f t="shared" si="5"/>
        <v/>
      </c>
      <c r="AC71" s="228">
        <f t="shared" si="0"/>
        <v>0</v>
      </c>
      <c r="AD71" s="228">
        <f t="shared" si="1"/>
        <v>0</v>
      </c>
      <c r="AE71" s="228">
        <f t="shared" si="2"/>
        <v>0</v>
      </c>
    </row>
    <row r="72" spans="1:31" ht="21.95" customHeight="1">
      <c r="A72" s="238">
        <v>62</v>
      </c>
      <c r="B72" s="349"/>
      <c r="C72" s="350"/>
      <c r="D72" s="212"/>
      <c r="E72" s="212"/>
      <c r="F72" s="212"/>
      <c r="G72" s="229"/>
      <c r="H72" s="231" t="s">
        <v>3</v>
      </c>
      <c r="I72" s="209" t="s">
        <v>3</v>
      </c>
      <c r="J72" s="209" t="s">
        <v>3</v>
      </c>
      <c r="K72" s="209" t="s">
        <v>3</v>
      </c>
      <c r="L72" s="213"/>
      <c r="M72" s="216"/>
      <c r="N72" s="217" t="str">
        <f>IF($D$3="","",IF($M72="","",HLOOKUP($D$3,別紙mast!$D$4:$K$7,3,FALSE)))</f>
        <v/>
      </c>
      <c r="O72" s="214" t="str">
        <f t="shared" si="3"/>
        <v/>
      </c>
      <c r="P72" s="218"/>
      <c r="Q72" s="239" t="str">
        <f>IF($D$3="","",IF($P72="","",HLOOKUP($D$3,別紙mast!$D$4:$K$7,4,FALSE)))</f>
        <v/>
      </c>
      <c r="R72" s="232" t="str">
        <f t="shared" si="4"/>
        <v/>
      </c>
      <c r="S72" s="231" t="s">
        <v>3</v>
      </c>
      <c r="T72" s="209" t="s">
        <v>3</v>
      </c>
      <c r="U72" s="209" t="s">
        <v>3</v>
      </c>
      <c r="V72" s="209" t="s">
        <v>3</v>
      </c>
      <c r="W72" s="213"/>
      <c r="X72" s="213"/>
      <c r="Y72" s="213"/>
      <c r="Z72" s="213"/>
      <c r="AA72" s="224" t="str">
        <f t="shared" si="5"/>
        <v/>
      </c>
      <c r="AC72" s="228">
        <f t="shared" si="0"/>
        <v>0</v>
      </c>
      <c r="AD72" s="228">
        <f t="shared" si="1"/>
        <v>0</v>
      </c>
      <c r="AE72" s="228">
        <f t="shared" si="2"/>
        <v>0</v>
      </c>
    </row>
    <row r="73" spans="1:31" ht="21.95" customHeight="1">
      <c r="A73" s="238">
        <v>63</v>
      </c>
      <c r="B73" s="349"/>
      <c r="C73" s="350"/>
      <c r="D73" s="212"/>
      <c r="E73" s="212"/>
      <c r="F73" s="212"/>
      <c r="G73" s="229"/>
      <c r="H73" s="231" t="s">
        <v>3</v>
      </c>
      <c r="I73" s="209" t="s">
        <v>3</v>
      </c>
      <c r="J73" s="209" t="s">
        <v>3</v>
      </c>
      <c r="K73" s="209" t="s">
        <v>3</v>
      </c>
      <c r="L73" s="213"/>
      <c r="M73" s="216"/>
      <c r="N73" s="217" t="str">
        <f>IF($D$3="","",IF($M73="","",HLOOKUP($D$3,別紙mast!$D$4:$K$7,3,FALSE)))</f>
        <v/>
      </c>
      <c r="O73" s="214" t="str">
        <f t="shared" si="3"/>
        <v/>
      </c>
      <c r="P73" s="218"/>
      <c r="Q73" s="239" t="str">
        <f>IF($D$3="","",IF($P73="","",HLOOKUP($D$3,別紙mast!$D$4:$K$7,4,FALSE)))</f>
        <v/>
      </c>
      <c r="R73" s="232" t="str">
        <f t="shared" si="4"/>
        <v/>
      </c>
      <c r="S73" s="231" t="s">
        <v>3</v>
      </c>
      <c r="T73" s="209" t="s">
        <v>3</v>
      </c>
      <c r="U73" s="209" t="s">
        <v>3</v>
      </c>
      <c r="V73" s="209" t="s">
        <v>3</v>
      </c>
      <c r="W73" s="213"/>
      <c r="X73" s="213"/>
      <c r="Y73" s="213"/>
      <c r="Z73" s="213"/>
      <c r="AA73" s="224" t="str">
        <f t="shared" si="5"/>
        <v/>
      </c>
      <c r="AC73" s="228">
        <f t="shared" si="0"/>
        <v>0</v>
      </c>
      <c r="AD73" s="228">
        <f t="shared" si="1"/>
        <v>0</v>
      </c>
      <c r="AE73" s="228">
        <f t="shared" si="2"/>
        <v>0</v>
      </c>
    </row>
    <row r="74" spans="1:31" ht="21.95" customHeight="1">
      <c r="A74" s="238">
        <v>64</v>
      </c>
      <c r="B74" s="349"/>
      <c r="C74" s="350"/>
      <c r="D74" s="212"/>
      <c r="E74" s="212"/>
      <c r="F74" s="212"/>
      <c r="G74" s="229"/>
      <c r="H74" s="231" t="s">
        <v>3</v>
      </c>
      <c r="I74" s="209" t="s">
        <v>3</v>
      </c>
      <c r="J74" s="209" t="s">
        <v>3</v>
      </c>
      <c r="K74" s="209" t="s">
        <v>3</v>
      </c>
      <c r="L74" s="213"/>
      <c r="M74" s="216"/>
      <c r="N74" s="217" t="str">
        <f>IF($D$3="","",IF($M74="","",HLOOKUP($D$3,別紙mast!$D$4:$K$7,3,FALSE)))</f>
        <v/>
      </c>
      <c r="O74" s="214" t="str">
        <f t="shared" si="3"/>
        <v/>
      </c>
      <c r="P74" s="218"/>
      <c r="Q74" s="239" t="str">
        <f>IF($D$3="","",IF($P74="","",HLOOKUP($D$3,別紙mast!$D$4:$K$7,4,FALSE)))</f>
        <v/>
      </c>
      <c r="R74" s="232" t="str">
        <f t="shared" si="4"/>
        <v/>
      </c>
      <c r="S74" s="231" t="s">
        <v>3</v>
      </c>
      <c r="T74" s="209" t="s">
        <v>3</v>
      </c>
      <c r="U74" s="209" t="s">
        <v>3</v>
      </c>
      <c r="V74" s="209" t="s">
        <v>3</v>
      </c>
      <c r="W74" s="213"/>
      <c r="X74" s="213"/>
      <c r="Y74" s="213"/>
      <c r="Z74" s="213"/>
      <c r="AA74" s="224" t="str">
        <f t="shared" si="5"/>
        <v/>
      </c>
      <c r="AC74" s="228">
        <f t="shared" si="0"/>
        <v>0</v>
      </c>
      <c r="AD74" s="228">
        <f t="shared" si="1"/>
        <v>0</v>
      </c>
      <c r="AE74" s="228">
        <f t="shared" si="2"/>
        <v>0</v>
      </c>
    </row>
    <row r="75" spans="1:31" ht="21.95" customHeight="1">
      <c r="A75" s="238">
        <v>65</v>
      </c>
      <c r="B75" s="349"/>
      <c r="C75" s="350"/>
      <c r="D75" s="212"/>
      <c r="E75" s="212"/>
      <c r="F75" s="212"/>
      <c r="G75" s="229"/>
      <c r="H75" s="231" t="s">
        <v>3</v>
      </c>
      <c r="I75" s="209" t="s">
        <v>3</v>
      </c>
      <c r="J75" s="209" t="s">
        <v>3</v>
      </c>
      <c r="K75" s="209" t="s">
        <v>3</v>
      </c>
      <c r="L75" s="213"/>
      <c r="M75" s="216"/>
      <c r="N75" s="217" t="str">
        <f>IF($D$3="","",IF($M75="","",HLOOKUP($D$3,別紙mast!$D$4:$K$7,3,FALSE)))</f>
        <v/>
      </c>
      <c r="O75" s="214" t="str">
        <f t="shared" si="3"/>
        <v/>
      </c>
      <c r="P75" s="218"/>
      <c r="Q75" s="239" t="str">
        <f>IF($D$3="","",IF($P75="","",HLOOKUP($D$3,別紙mast!$D$4:$K$7,4,FALSE)))</f>
        <v/>
      </c>
      <c r="R75" s="232" t="str">
        <f t="shared" si="4"/>
        <v/>
      </c>
      <c r="S75" s="231" t="s">
        <v>3</v>
      </c>
      <c r="T75" s="209" t="s">
        <v>3</v>
      </c>
      <c r="U75" s="209" t="s">
        <v>3</v>
      </c>
      <c r="V75" s="209" t="s">
        <v>3</v>
      </c>
      <c r="W75" s="213"/>
      <c r="X75" s="213"/>
      <c r="Y75" s="213"/>
      <c r="Z75" s="213"/>
      <c r="AA75" s="224" t="str">
        <f t="shared" si="5"/>
        <v/>
      </c>
      <c r="AC75" s="228">
        <f t="shared" ref="AC75:AC110" si="6">$X75*$G75</f>
        <v>0</v>
      </c>
      <c r="AD75" s="228">
        <f t="shared" ref="AD75:AD110" si="7">$Y75*$G75</f>
        <v>0</v>
      </c>
      <c r="AE75" s="228">
        <f t="shared" ref="AE75:AE110" si="8">$Z75*$G75</f>
        <v>0</v>
      </c>
    </row>
    <row r="76" spans="1:31" ht="21.95" customHeight="1">
      <c r="A76" s="238">
        <v>66</v>
      </c>
      <c r="B76" s="349"/>
      <c r="C76" s="350"/>
      <c r="D76" s="212"/>
      <c r="E76" s="212"/>
      <c r="F76" s="212"/>
      <c r="G76" s="229"/>
      <c r="H76" s="231" t="s">
        <v>3</v>
      </c>
      <c r="I76" s="209" t="s">
        <v>3</v>
      </c>
      <c r="J76" s="209" t="s">
        <v>3</v>
      </c>
      <c r="K76" s="209" t="s">
        <v>3</v>
      </c>
      <c r="L76" s="213"/>
      <c r="M76" s="216"/>
      <c r="N76" s="217" t="str">
        <f>IF($D$3="","",IF($M76="","",HLOOKUP($D$3,別紙mast!$D$4:$K$7,3,FALSE)))</f>
        <v/>
      </c>
      <c r="O76" s="214" t="str">
        <f t="shared" ref="O76:O110" si="9">IF(($N76=""),"",IF($M76&lt;=$N76,"適","不適"))</f>
        <v/>
      </c>
      <c r="P76" s="218"/>
      <c r="Q76" s="239" t="str">
        <f>IF($D$3="","",IF($P76="","",HLOOKUP($D$3,別紙mast!$D$4:$K$7,4,FALSE)))</f>
        <v/>
      </c>
      <c r="R76" s="232" t="str">
        <f t="shared" ref="R76:R110" si="10">IF(($Q76=""),"",IF($P76&lt;=$Q76,"適","不適"))</f>
        <v/>
      </c>
      <c r="S76" s="231" t="s">
        <v>3</v>
      </c>
      <c r="T76" s="209" t="s">
        <v>3</v>
      </c>
      <c r="U76" s="209" t="s">
        <v>3</v>
      </c>
      <c r="V76" s="209" t="s">
        <v>3</v>
      </c>
      <c r="W76" s="213"/>
      <c r="X76" s="213"/>
      <c r="Y76" s="213"/>
      <c r="Z76" s="213"/>
      <c r="AA76" s="224" t="str">
        <f t="shared" ref="AA76:AA110" si="11">IF($X76="","",ROUNDUP((($X76-$Z76)/($Y76-$Z76)),2))</f>
        <v/>
      </c>
      <c r="AC76" s="228">
        <f t="shared" si="6"/>
        <v>0</v>
      </c>
      <c r="AD76" s="228">
        <f t="shared" si="7"/>
        <v>0</v>
      </c>
      <c r="AE76" s="228">
        <f t="shared" si="8"/>
        <v>0</v>
      </c>
    </row>
    <row r="77" spans="1:31" ht="21.95" customHeight="1">
      <c r="A77" s="238">
        <v>67</v>
      </c>
      <c r="B77" s="349"/>
      <c r="C77" s="350"/>
      <c r="D77" s="212"/>
      <c r="E77" s="212"/>
      <c r="F77" s="212"/>
      <c r="G77" s="229"/>
      <c r="H77" s="231" t="s">
        <v>3</v>
      </c>
      <c r="I77" s="209" t="s">
        <v>3</v>
      </c>
      <c r="J77" s="209" t="s">
        <v>3</v>
      </c>
      <c r="K77" s="209" t="s">
        <v>3</v>
      </c>
      <c r="L77" s="213"/>
      <c r="M77" s="216"/>
      <c r="N77" s="217" t="str">
        <f>IF($D$3="","",IF($M77="","",HLOOKUP($D$3,別紙mast!$D$4:$K$7,3,FALSE)))</f>
        <v/>
      </c>
      <c r="O77" s="214" t="str">
        <f t="shared" si="9"/>
        <v/>
      </c>
      <c r="P77" s="218"/>
      <c r="Q77" s="239" t="str">
        <f>IF($D$3="","",IF($P77="","",HLOOKUP($D$3,別紙mast!$D$4:$K$7,4,FALSE)))</f>
        <v/>
      </c>
      <c r="R77" s="232" t="str">
        <f t="shared" si="10"/>
        <v/>
      </c>
      <c r="S77" s="231" t="s">
        <v>3</v>
      </c>
      <c r="T77" s="209" t="s">
        <v>3</v>
      </c>
      <c r="U77" s="209" t="s">
        <v>3</v>
      </c>
      <c r="V77" s="209" t="s">
        <v>3</v>
      </c>
      <c r="W77" s="213"/>
      <c r="X77" s="213"/>
      <c r="Y77" s="213"/>
      <c r="Z77" s="213"/>
      <c r="AA77" s="224" t="str">
        <f t="shared" si="11"/>
        <v/>
      </c>
      <c r="AC77" s="228">
        <f t="shared" si="6"/>
        <v>0</v>
      </c>
      <c r="AD77" s="228">
        <f t="shared" si="7"/>
        <v>0</v>
      </c>
      <c r="AE77" s="228">
        <f t="shared" si="8"/>
        <v>0</v>
      </c>
    </row>
    <row r="78" spans="1:31" ht="21.95" customHeight="1">
      <c r="A78" s="238">
        <v>68</v>
      </c>
      <c r="B78" s="349"/>
      <c r="C78" s="350"/>
      <c r="D78" s="212"/>
      <c r="E78" s="212"/>
      <c r="F78" s="212"/>
      <c r="G78" s="229"/>
      <c r="H78" s="231" t="s">
        <v>3</v>
      </c>
      <c r="I78" s="209" t="s">
        <v>3</v>
      </c>
      <c r="J78" s="209" t="s">
        <v>3</v>
      </c>
      <c r="K78" s="209" t="s">
        <v>3</v>
      </c>
      <c r="L78" s="213"/>
      <c r="M78" s="216"/>
      <c r="N78" s="217" t="str">
        <f>IF($D$3="","",IF($M78="","",HLOOKUP($D$3,別紙mast!$D$4:$K$7,3,FALSE)))</f>
        <v/>
      </c>
      <c r="O78" s="214" t="str">
        <f t="shared" si="9"/>
        <v/>
      </c>
      <c r="P78" s="218"/>
      <c r="Q78" s="239" t="str">
        <f>IF($D$3="","",IF($P78="","",HLOOKUP($D$3,別紙mast!$D$4:$K$7,4,FALSE)))</f>
        <v/>
      </c>
      <c r="R78" s="232" t="str">
        <f t="shared" si="10"/>
        <v/>
      </c>
      <c r="S78" s="231" t="s">
        <v>3</v>
      </c>
      <c r="T78" s="209" t="s">
        <v>3</v>
      </c>
      <c r="U78" s="209" t="s">
        <v>3</v>
      </c>
      <c r="V78" s="209" t="s">
        <v>3</v>
      </c>
      <c r="W78" s="213"/>
      <c r="X78" s="213"/>
      <c r="Y78" s="213"/>
      <c r="Z78" s="213"/>
      <c r="AA78" s="224" t="str">
        <f t="shared" si="11"/>
        <v/>
      </c>
      <c r="AC78" s="228">
        <f t="shared" si="6"/>
        <v>0</v>
      </c>
      <c r="AD78" s="228">
        <f t="shared" si="7"/>
        <v>0</v>
      </c>
      <c r="AE78" s="228">
        <f t="shared" si="8"/>
        <v>0</v>
      </c>
    </row>
    <row r="79" spans="1:31" ht="21.95" customHeight="1">
      <c r="A79" s="238">
        <v>69</v>
      </c>
      <c r="B79" s="349"/>
      <c r="C79" s="350"/>
      <c r="D79" s="212"/>
      <c r="E79" s="212"/>
      <c r="F79" s="212"/>
      <c r="G79" s="229"/>
      <c r="H79" s="231" t="s">
        <v>3</v>
      </c>
      <c r="I79" s="209" t="s">
        <v>3</v>
      </c>
      <c r="J79" s="209" t="s">
        <v>3</v>
      </c>
      <c r="K79" s="209" t="s">
        <v>3</v>
      </c>
      <c r="L79" s="213"/>
      <c r="M79" s="216"/>
      <c r="N79" s="217" t="str">
        <f>IF($D$3="","",IF($M79="","",HLOOKUP($D$3,別紙mast!$D$4:$K$7,3,FALSE)))</f>
        <v/>
      </c>
      <c r="O79" s="214" t="str">
        <f t="shared" si="9"/>
        <v/>
      </c>
      <c r="P79" s="218"/>
      <c r="Q79" s="239" t="str">
        <f>IF($D$3="","",IF($P79="","",HLOOKUP($D$3,別紙mast!$D$4:$K$7,4,FALSE)))</f>
        <v/>
      </c>
      <c r="R79" s="232" t="str">
        <f t="shared" si="10"/>
        <v/>
      </c>
      <c r="S79" s="231" t="s">
        <v>3</v>
      </c>
      <c r="T79" s="209" t="s">
        <v>3</v>
      </c>
      <c r="U79" s="209" t="s">
        <v>3</v>
      </c>
      <c r="V79" s="209" t="s">
        <v>3</v>
      </c>
      <c r="W79" s="213"/>
      <c r="X79" s="213"/>
      <c r="Y79" s="213"/>
      <c r="Z79" s="213"/>
      <c r="AA79" s="224" t="str">
        <f t="shared" si="11"/>
        <v/>
      </c>
      <c r="AC79" s="228">
        <f t="shared" si="6"/>
        <v>0</v>
      </c>
      <c r="AD79" s="228">
        <f t="shared" si="7"/>
        <v>0</v>
      </c>
      <c r="AE79" s="228">
        <f t="shared" si="8"/>
        <v>0</v>
      </c>
    </row>
    <row r="80" spans="1:31" ht="21.95" customHeight="1">
      <c r="A80" s="238">
        <v>70</v>
      </c>
      <c r="B80" s="349"/>
      <c r="C80" s="350"/>
      <c r="D80" s="212"/>
      <c r="E80" s="212"/>
      <c r="F80" s="212"/>
      <c r="G80" s="229"/>
      <c r="H80" s="231" t="s">
        <v>3</v>
      </c>
      <c r="I80" s="209" t="s">
        <v>3</v>
      </c>
      <c r="J80" s="209" t="s">
        <v>3</v>
      </c>
      <c r="K80" s="209" t="s">
        <v>3</v>
      </c>
      <c r="L80" s="213"/>
      <c r="M80" s="216"/>
      <c r="N80" s="217" t="str">
        <f>IF($D$3="","",IF($M80="","",HLOOKUP($D$3,別紙mast!$D$4:$K$7,3,FALSE)))</f>
        <v/>
      </c>
      <c r="O80" s="214" t="str">
        <f t="shared" si="9"/>
        <v/>
      </c>
      <c r="P80" s="218"/>
      <c r="Q80" s="239" t="str">
        <f>IF($D$3="","",IF($P80="","",HLOOKUP($D$3,別紙mast!$D$4:$K$7,4,FALSE)))</f>
        <v/>
      </c>
      <c r="R80" s="232" t="str">
        <f t="shared" si="10"/>
        <v/>
      </c>
      <c r="S80" s="231" t="s">
        <v>3</v>
      </c>
      <c r="T80" s="209" t="s">
        <v>3</v>
      </c>
      <c r="U80" s="209" t="s">
        <v>3</v>
      </c>
      <c r="V80" s="209" t="s">
        <v>3</v>
      </c>
      <c r="W80" s="213"/>
      <c r="X80" s="213"/>
      <c r="Y80" s="213"/>
      <c r="Z80" s="213"/>
      <c r="AA80" s="224" t="str">
        <f t="shared" si="11"/>
        <v/>
      </c>
      <c r="AC80" s="228">
        <f t="shared" si="6"/>
        <v>0</v>
      </c>
      <c r="AD80" s="228">
        <f t="shared" si="7"/>
        <v>0</v>
      </c>
      <c r="AE80" s="228">
        <f t="shared" si="8"/>
        <v>0</v>
      </c>
    </row>
    <row r="81" spans="1:31" ht="21.95" customHeight="1">
      <c r="A81" s="238">
        <v>71</v>
      </c>
      <c r="B81" s="349"/>
      <c r="C81" s="350"/>
      <c r="D81" s="212"/>
      <c r="E81" s="212"/>
      <c r="F81" s="212"/>
      <c r="G81" s="229"/>
      <c r="H81" s="231" t="s">
        <v>3</v>
      </c>
      <c r="I81" s="209" t="s">
        <v>3</v>
      </c>
      <c r="J81" s="209" t="s">
        <v>3</v>
      </c>
      <c r="K81" s="209" t="s">
        <v>3</v>
      </c>
      <c r="L81" s="213"/>
      <c r="M81" s="216"/>
      <c r="N81" s="217" t="str">
        <f>IF($D$3="","",IF($M81="","",HLOOKUP($D$3,別紙mast!$D$4:$K$7,3,FALSE)))</f>
        <v/>
      </c>
      <c r="O81" s="214" t="str">
        <f t="shared" si="9"/>
        <v/>
      </c>
      <c r="P81" s="218"/>
      <c r="Q81" s="239" t="str">
        <f>IF($D$3="","",IF($P81="","",HLOOKUP($D$3,別紙mast!$D$4:$K$7,4,FALSE)))</f>
        <v/>
      </c>
      <c r="R81" s="232" t="str">
        <f t="shared" si="10"/>
        <v/>
      </c>
      <c r="S81" s="231" t="s">
        <v>3</v>
      </c>
      <c r="T81" s="209" t="s">
        <v>3</v>
      </c>
      <c r="U81" s="209" t="s">
        <v>3</v>
      </c>
      <c r="V81" s="209" t="s">
        <v>3</v>
      </c>
      <c r="W81" s="213"/>
      <c r="X81" s="213"/>
      <c r="Y81" s="213"/>
      <c r="Z81" s="213"/>
      <c r="AA81" s="224" t="str">
        <f t="shared" si="11"/>
        <v/>
      </c>
      <c r="AC81" s="228">
        <f t="shared" si="6"/>
        <v>0</v>
      </c>
      <c r="AD81" s="228">
        <f t="shared" si="7"/>
        <v>0</v>
      </c>
      <c r="AE81" s="228">
        <f t="shared" si="8"/>
        <v>0</v>
      </c>
    </row>
    <row r="82" spans="1:31" ht="21.95" customHeight="1">
      <c r="A82" s="238">
        <v>72</v>
      </c>
      <c r="B82" s="349"/>
      <c r="C82" s="350"/>
      <c r="D82" s="212"/>
      <c r="E82" s="212"/>
      <c r="F82" s="212"/>
      <c r="G82" s="229"/>
      <c r="H82" s="231" t="s">
        <v>3</v>
      </c>
      <c r="I82" s="209" t="s">
        <v>3</v>
      </c>
      <c r="J82" s="209" t="s">
        <v>3</v>
      </c>
      <c r="K82" s="209" t="s">
        <v>3</v>
      </c>
      <c r="L82" s="213"/>
      <c r="M82" s="216"/>
      <c r="N82" s="217" t="str">
        <f>IF($D$3="","",IF($M82="","",HLOOKUP($D$3,別紙mast!$D$4:$K$7,3,FALSE)))</f>
        <v/>
      </c>
      <c r="O82" s="214" t="str">
        <f t="shared" si="9"/>
        <v/>
      </c>
      <c r="P82" s="218"/>
      <c r="Q82" s="239" t="str">
        <f>IF($D$3="","",IF($P82="","",HLOOKUP($D$3,別紙mast!$D$4:$K$7,4,FALSE)))</f>
        <v/>
      </c>
      <c r="R82" s="232" t="str">
        <f t="shared" si="10"/>
        <v/>
      </c>
      <c r="S82" s="231" t="s">
        <v>3</v>
      </c>
      <c r="T82" s="209" t="s">
        <v>3</v>
      </c>
      <c r="U82" s="209" t="s">
        <v>3</v>
      </c>
      <c r="V82" s="209" t="s">
        <v>3</v>
      </c>
      <c r="W82" s="213"/>
      <c r="X82" s="213"/>
      <c r="Y82" s="213"/>
      <c r="Z82" s="213"/>
      <c r="AA82" s="224" t="str">
        <f t="shared" si="11"/>
        <v/>
      </c>
      <c r="AC82" s="228">
        <f t="shared" si="6"/>
        <v>0</v>
      </c>
      <c r="AD82" s="228">
        <f t="shared" si="7"/>
        <v>0</v>
      </c>
      <c r="AE82" s="228">
        <f t="shared" si="8"/>
        <v>0</v>
      </c>
    </row>
    <row r="83" spans="1:31" ht="21.95" customHeight="1">
      <c r="A83" s="238">
        <v>73</v>
      </c>
      <c r="B83" s="349"/>
      <c r="C83" s="350"/>
      <c r="D83" s="212"/>
      <c r="E83" s="212"/>
      <c r="F83" s="212"/>
      <c r="G83" s="229"/>
      <c r="H83" s="231" t="s">
        <v>3</v>
      </c>
      <c r="I83" s="209" t="s">
        <v>3</v>
      </c>
      <c r="J83" s="209" t="s">
        <v>3</v>
      </c>
      <c r="K83" s="209" t="s">
        <v>3</v>
      </c>
      <c r="L83" s="213"/>
      <c r="M83" s="216"/>
      <c r="N83" s="217" t="str">
        <f>IF($D$3="","",IF($M83="","",HLOOKUP($D$3,別紙mast!$D$4:$K$7,3,FALSE)))</f>
        <v/>
      </c>
      <c r="O83" s="214" t="str">
        <f t="shared" si="9"/>
        <v/>
      </c>
      <c r="P83" s="218"/>
      <c r="Q83" s="239" t="str">
        <f>IF($D$3="","",IF($P83="","",HLOOKUP($D$3,別紙mast!$D$4:$K$7,4,FALSE)))</f>
        <v/>
      </c>
      <c r="R83" s="232" t="str">
        <f t="shared" si="10"/>
        <v/>
      </c>
      <c r="S83" s="231" t="s">
        <v>3</v>
      </c>
      <c r="T83" s="209" t="s">
        <v>3</v>
      </c>
      <c r="U83" s="209" t="s">
        <v>3</v>
      </c>
      <c r="V83" s="209" t="s">
        <v>3</v>
      </c>
      <c r="W83" s="213"/>
      <c r="X83" s="213"/>
      <c r="Y83" s="213"/>
      <c r="Z83" s="213"/>
      <c r="AA83" s="224" t="str">
        <f t="shared" si="11"/>
        <v/>
      </c>
      <c r="AC83" s="228">
        <f t="shared" si="6"/>
        <v>0</v>
      </c>
      <c r="AD83" s="228">
        <f t="shared" si="7"/>
        <v>0</v>
      </c>
      <c r="AE83" s="228">
        <f t="shared" si="8"/>
        <v>0</v>
      </c>
    </row>
    <row r="84" spans="1:31" ht="21.95" customHeight="1">
      <c r="A84" s="238">
        <v>74</v>
      </c>
      <c r="B84" s="349"/>
      <c r="C84" s="350"/>
      <c r="D84" s="212"/>
      <c r="E84" s="212"/>
      <c r="F84" s="212"/>
      <c r="G84" s="229"/>
      <c r="H84" s="231" t="s">
        <v>3</v>
      </c>
      <c r="I84" s="209" t="s">
        <v>3</v>
      </c>
      <c r="J84" s="209" t="s">
        <v>3</v>
      </c>
      <c r="K84" s="209" t="s">
        <v>3</v>
      </c>
      <c r="L84" s="213"/>
      <c r="M84" s="216"/>
      <c r="N84" s="217" t="str">
        <f>IF($D$3="","",IF($M84="","",HLOOKUP($D$3,別紙mast!$D$4:$K$7,3,FALSE)))</f>
        <v/>
      </c>
      <c r="O84" s="214" t="str">
        <f t="shared" si="9"/>
        <v/>
      </c>
      <c r="P84" s="218"/>
      <c r="Q84" s="239" t="str">
        <f>IF($D$3="","",IF($P84="","",HLOOKUP($D$3,別紙mast!$D$4:$K$7,4,FALSE)))</f>
        <v/>
      </c>
      <c r="R84" s="232" t="str">
        <f t="shared" si="10"/>
        <v/>
      </c>
      <c r="S84" s="231" t="s">
        <v>3</v>
      </c>
      <c r="T84" s="209" t="s">
        <v>3</v>
      </c>
      <c r="U84" s="209" t="s">
        <v>3</v>
      </c>
      <c r="V84" s="209" t="s">
        <v>3</v>
      </c>
      <c r="W84" s="213"/>
      <c r="X84" s="213"/>
      <c r="Y84" s="213"/>
      <c r="Z84" s="213"/>
      <c r="AA84" s="224" t="str">
        <f t="shared" si="11"/>
        <v/>
      </c>
      <c r="AC84" s="228">
        <f t="shared" si="6"/>
        <v>0</v>
      </c>
      <c r="AD84" s="228">
        <f t="shared" si="7"/>
        <v>0</v>
      </c>
      <c r="AE84" s="228">
        <f t="shared" si="8"/>
        <v>0</v>
      </c>
    </row>
    <row r="85" spans="1:31" ht="21.95" customHeight="1">
      <c r="A85" s="238">
        <v>75</v>
      </c>
      <c r="B85" s="349"/>
      <c r="C85" s="350"/>
      <c r="D85" s="212"/>
      <c r="E85" s="212"/>
      <c r="F85" s="212"/>
      <c r="G85" s="229"/>
      <c r="H85" s="231" t="s">
        <v>3</v>
      </c>
      <c r="I85" s="209" t="s">
        <v>3</v>
      </c>
      <c r="J85" s="209" t="s">
        <v>3</v>
      </c>
      <c r="K85" s="209" t="s">
        <v>3</v>
      </c>
      <c r="L85" s="213"/>
      <c r="M85" s="216"/>
      <c r="N85" s="217" t="str">
        <f>IF($D$3="","",IF($M85="","",HLOOKUP($D$3,別紙mast!$D$4:$K$7,3,FALSE)))</f>
        <v/>
      </c>
      <c r="O85" s="214" t="str">
        <f t="shared" si="9"/>
        <v/>
      </c>
      <c r="P85" s="218"/>
      <c r="Q85" s="239" t="str">
        <f>IF($D$3="","",IF($P85="","",HLOOKUP($D$3,別紙mast!$D$4:$K$7,4,FALSE)))</f>
        <v/>
      </c>
      <c r="R85" s="232" t="str">
        <f t="shared" si="10"/>
        <v/>
      </c>
      <c r="S85" s="231" t="s">
        <v>3</v>
      </c>
      <c r="T85" s="209" t="s">
        <v>3</v>
      </c>
      <c r="U85" s="209" t="s">
        <v>3</v>
      </c>
      <c r="V85" s="209" t="s">
        <v>3</v>
      </c>
      <c r="W85" s="213"/>
      <c r="X85" s="213"/>
      <c r="Y85" s="213"/>
      <c r="Z85" s="213"/>
      <c r="AA85" s="224" t="str">
        <f t="shared" si="11"/>
        <v/>
      </c>
      <c r="AC85" s="228">
        <f t="shared" si="6"/>
        <v>0</v>
      </c>
      <c r="AD85" s="228">
        <f t="shared" si="7"/>
        <v>0</v>
      </c>
      <c r="AE85" s="228">
        <f t="shared" si="8"/>
        <v>0</v>
      </c>
    </row>
    <row r="86" spans="1:31" ht="21.95" customHeight="1">
      <c r="A86" s="238">
        <v>76</v>
      </c>
      <c r="B86" s="349"/>
      <c r="C86" s="350"/>
      <c r="D86" s="212"/>
      <c r="E86" s="212"/>
      <c r="F86" s="212"/>
      <c r="G86" s="229"/>
      <c r="H86" s="231" t="s">
        <v>3</v>
      </c>
      <c r="I86" s="209" t="s">
        <v>3</v>
      </c>
      <c r="J86" s="209" t="s">
        <v>3</v>
      </c>
      <c r="K86" s="209" t="s">
        <v>3</v>
      </c>
      <c r="L86" s="213"/>
      <c r="M86" s="216"/>
      <c r="N86" s="217" t="str">
        <f>IF($D$3="","",IF($M86="","",HLOOKUP($D$3,別紙mast!$D$4:$K$7,3,FALSE)))</f>
        <v/>
      </c>
      <c r="O86" s="214" t="str">
        <f t="shared" si="9"/>
        <v/>
      </c>
      <c r="P86" s="218"/>
      <c r="Q86" s="239" t="str">
        <f>IF($D$3="","",IF($P86="","",HLOOKUP($D$3,別紙mast!$D$4:$K$7,4,FALSE)))</f>
        <v/>
      </c>
      <c r="R86" s="232" t="str">
        <f t="shared" si="10"/>
        <v/>
      </c>
      <c r="S86" s="231" t="s">
        <v>3</v>
      </c>
      <c r="T86" s="209" t="s">
        <v>3</v>
      </c>
      <c r="U86" s="209" t="s">
        <v>3</v>
      </c>
      <c r="V86" s="209" t="s">
        <v>3</v>
      </c>
      <c r="W86" s="213"/>
      <c r="X86" s="213"/>
      <c r="Y86" s="213"/>
      <c r="Z86" s="213"/>
      <c r="AA86" s="224" t="str">
        <f t="shared" si="11"/>
        <v/>
      </c>
      <c r="AC86" s="228">
        <f t="shared" si="6"/>
        <v>0</v>
      </c>
      <c r="AD86" s="228">
        <f t="shared" si="7"/>
        <v>0</v>
      </c>
      <c r="AE86" s="228">
        <f t="shared" si="8"/>
        <v>0</v>
      </c>
    </row>
    <row r="87" spans="1:31" ht="21.95" customHeight="1">
      <c r="A87" s="238">
        <v>77</v>
      </c>
      <c r="B87" s="349"/>
      <c r="C87" s="350"/>
      <c r="D87" s="212"/>
      <c r="E87" s="212"/>
      <c r="F87" s="212"/>
      <c r="G87" s="229"/>
      <c r="H87" s="231" t="s">
        <v>3</v>
      </c>
      <c r="I87" s="209" t="s">
        <v>3</v>
      </c>
      <c r="J87" s="209" t="s">
        <v>3</v>
      </c>
      <c r="K87" s="209" t="s">
        <v>3</v>
      </c>
      <c r="L87" s="213"/>
      <c r="M87" s="216"/>
      <c r="N87" s="217" t="str">
        <f>IF($D$3="","",IF($M87="","",HLOOKUP($D$3,別紙mast!$D$4:$K$7,3,FALSE)))</f>
        <v/>
      </c>
      <c r="O87" s="214" t="str">
        <f t="shared" si="9"/>
        <v/>
      </c>
      <c r="P87" s="218"/>
      <c r="Q87" s="239" t="str">
        <f>IF($D$3="","",IF($P87="","",HLOOKUP($D$3,別紙mast!$D$4:$K$7,4,FALSE)))</f>
        <v/>
      </c>
      <c r="R87" s="232" t="str">
        <f t="shared" si="10"/>
        <v/>
      </c>
      <c r="S87" s="231" t="s">
        <v>3</v>
      </c>
      <c r="T87" s="209" t="s">
        <v>3</v>
      </c>
      <c r="U87" s="209" t="s">
        <v>3</v>
      </c>
      <c r="V87" s="209" t="s">
        <v>3</v>
      </c>
      <c r="W87" s="213"/>
      <c r="X87" s="213"/>
      <c r="Y87" s="213"/>
      <c r="Z87" s="213"/>
      <c r="AA87" s="224" t="str">
        <f t="shared" si="11"/>
        <v/>
      </c>
      <c r="AC87" s="228">
        <f t="shared" si="6"/>
        <v>0</v>
      </c>
      <c r="AD87" s="228">
        <f t="shared" si="7"/>
        <v>0</v>
      </c>
      <c r="AE87" s="228">
        <f t="shared" si="8"/>
        <v>0</v>
      </c>
    </row>
    <row r="88" spans="1:31" ht="21.95" customHeight="1">
      <c r="A88" s="238">
        <v>78</v>
      </c>
      <c r="B88" s="349"/>
      <c r="C88" s="350"/>
      <c r="D88" s="212"/>
      <c r="E88" s="212"/>
      <c r="F88" s="212"/>
      <c r="G88" s="229"/>
      <c r="H88" s="231" t="s">
        <v>3</v>
      </c>
      <c r="I88" s="209" t="s">
        <v>3</v>
      </c>
      <c r="J88" s="209" t="s">
        <v>3</v>
      </c>
      <c r="K88" s="209" t="s">
        <v>3</v>
      </c>
      <c r="L88" s="213"/>
      <c r="M88" s="216"/>
      <c r="N88" s="217" t="str">
        <f>IF($D$3="","",IF($M88="","",HLOOKUP($D$3,別紙mast!$D$4:$K$7,3,FALSE)))</f>
        <v/>
      </c>
      <c r="O88" s="214" t="str">
        <f t="shared" si="9"/>
        <v/>
      </c>
      <c r="P88" s="218"/>
      <c r="Q88" s="239" t="str">
        <f>IF($D$3="","",IF($P88="","",HLOOKUP($D$3,別紙mast!$D$4:$K$7,4,FALSE)))</f>
        <v/>
      </c>
      <c r="R88" s="232" t="str">
        <f t="shared" si="10"/>
        <v/>
      </c>
      <c r="S88" s="231" t="s">
        <v>3</v>
      </c>
      <c r="T88" s="209" t="s">
        <v>3</v>
      </c>
      <c r="U88" s="209" t="s">
        <v>3</v>
      </c>
      <c r="V88" s="209" t="s">
        <v>3</v>
      </c>
      <c r="W88" s="213"/>
      <c r="X88" s="213"/>
      <c r="Y88" s="213"/>
      <c r="Z88" s="213"/>
      <c r="AA88" s="224" t="str">
        <f t="shared" si="11"/>
        <v/>
      </c>
      <c r="AC88" s="228">
        <f t="shared" si="6"/>
        <v>0</v>
      </c>
      <c r="AD88" s="228">
        <f t="shared" si="7"/>
        <v>0</v>
      </c>
      <c r="AE88" s="228">
        <f t="shared" si="8"/>
        <v>0</v>
      </c>
    </row>
    <row r="89" spans="1:31" ht="21.95" customHeight="1">
      <c r="A89" s="238">
        <v>79</v>
      </c>
      <c r="B89" s="349"/>
      <c r="C89" s="350"/>
      <c r="D89" s="212"/>
      <c r="E89" s="212"/>
      <c r="F89" s="212"/>
      <c r="G89" s="229"/>
      <c r="H89" s="231" t="s">
        <v>3</v>
      </c>
      <c r="I89" s="209" t="s">
        <v>3</v>
      </c>
      <c r="J89" s="209" t="s">
        <v>3</v>
      </c>
      <c r="K89" s="209" t="s">
        <v>3</v>
      </c>
      <c r="L89" s="213"/>
      <c r="M89" s="216"/>
      <c r="N89" s="217" t="str">
        <f>IF($D$3="","",IF($M89="","",HLOOKUP($D$3,別紙mast!$D$4:$K$7,3,FALSE)))</f>
        <v/>
      </c>
      <c r="O89" s="214" t="str">
        <f t="shared" si="9"/>
        <v/>
      </c>
      <c r="P89" s="218"/>
      <c r="Q89" s="239" t="str">
        <f>IF($D$3="","",IF($P89="","",HLOOKUP($D$3,別紙mast!$D$4:$K$7,4,FALSE)))</f>
        <v/>
      </c>
      <c r="R89" s="232" t="str">
        <f t="shared" si="10"/>
        <v/>
      </c>
      <c r="S89" s="231" t="s">
        <v>3</v>
      </c>
      <c r="T89" s="209" t="s">
        <v>3</v>
      </c>
      <c r="U89" s="209" t="s">
        <v>3</v>
      </c>
      <c r="V89" s="209" t="s">
        <v>3</v>
      </c>
      <c r="W89" s="213"/>
      <c r="X89" s="213"/>
      <c r="Y89" s="213"/>
      <c r="Z89" s="213"/>
      <c r="AA89" s="224" t="str">
        <f t="shared" si="11"/>
        <v/>
      </c>
      <c r="AC89" s="228">
        <f t="shared" si="6"/>
        <v>0</v>
      </c>
      <c r="AD89" s="228">
        <f t="shared" si="7"/>
        <v>0</v>
      </c>
      <c r="AE89" s="228">
        <f t="shared" si="8"/>
        <v>0</v>
      </c>
    </row>
    <row r="90" spans="1:31" ht="21.95" customHeight="1">
      <c r="A90" s="238">
        <v>80</v>
      </c>
      <c r="B90" s="349"/>
      <c r="C90" s="350"/>
      <c r="D90" s="212"/>
      <c r="E90" s="212"/>
      <c r="F90" s="212"/>
      <c r="G90" s="229"/>
      <c r="H90" s="231" t="s">
        <v>3</v>
      </c>
      <c r="I90" s="209" t="s">
        <v>3</v>
      </c>
      <c r="J90" s="209" t="s">
        <v>3</v>
      </c>
      <c r="K90" s="209" t="s">
        <v>3</v>
      </c>
      <c r="L90" s="213"/>
      <c r="M90" s="216"/>
      <c r="N90" s="217" t="str">
        <f>IF($D$3="","",IF($M90="","",HLOOKUP($D$3,別紙mast!$D$4:$K$7,3,FALSE)))</f>
        <v/>
      </c>
      <c r="O90" s="214" t="str">
        <f t="shared" si="9"/>
        <v/>
      </c>
      <c r="P90" s="218"/>
      <c r="Q90" s="239" t="str">
        <f>IF($D$3="","",IF($P90="","",HLOOKUP($D$3,別紙mast!$D$4:$K$7,4,FALSE)))</f>
        <v/>
      </c>
      <c r="R90" s="232" t="str">
        <f t="shared" si="10"/>
        <v/>
      </c>
      <c r="S90" s="231" t="s">
        <v>3</v>
      </c>
      <c r="T90" s="209" t="s">
        <v>3</v>
      </c>
      <c r="U90" s="209" t="s">
        <v>3</v>
      </c>
      <c r="V90" s="209" t="s">
        <v>3</v>
      </c>
      <c r="W90" s="213"/>
      <c r="X90" s="213"/>
      <c r="Y90" s="213"/>
      <c r="Z90" s="213"/>
      <c r="AA90" s="224" t="str">
        <f t="shared" si="11"/>
        <v/>
      </c>
      <c r="AC90" s="228">
        <f t="shared" si="6"/>
        <v>0</v>
      </c>
      <c r="AD90" s="228">
        <f t="shared" si="7"/>
        <v>0</v>
      </c>
      <c r="AE90" s="228">
        <f t="shared" si="8"/>
        <v>0</v>
      </c>
    </row>
    <row r="91" spans="1:31" ht="21.95" customHeight="1">
      <c r="A91" s="238">
        <v>81</v>
      </c>
      <c r="B91" s="349"/>
      <c r="C91" s="350"/>
      <c r="D91" s="212"/>
      <c r="E91" s="212"/>
      <c r="F91" s="212"/>
      <c r="G91" s="229"/>
      <c r="H91" s="231" t="s">
        <v>3</v>
      </c>
      <c r="I91" s="209" t="s">
        <v>3</v>
      </c>
      <c r="J91" s="209" t="s">
        <v>3</v>
      </c>
      <c r="K91" s="209" t="s">
        <v>3</v>
      </c>
      <c r="L91" s="213"/>
      <c r="M91" s="216"/>
      <c r="N91" s="217" t="str">
        <f>IF($D$3="","",IF($M91="","",HLOOKUP($D$3,別紙mast!$D$4:$K$7,3,FALSE)))</f>
        <v/>
      </c>
      <c r="O91" s="214" t="str">
        <f t="shared" si="9"/>
        <v/>
      </c>
      <c r="P91" s="218"/>
      <c r="Q91" s="239" t="str">
        <f>IF($D$3="","",IF($P91="","",HLOOKUP($D$3,別紙mast!$D$4:$K$7,4,FALSE)))</f>
        <v/>
      </c>
      <c r="R91" s="232" t="str">
        <f t="shared" si="10"/>
        <v/>
      </c>
      <c r="S91" s="231" t="s">
        <v>3</v>
      </c>
      <c r="T91" s="209" t="s">
        <v>3</v>
      </c>
      <c r="U91" s="209" t="s">
        <v>3</v>
      </c>
      <c r="V91" s="209" t="s">
        <v>3</v>
      </c>
      <c r="W91" s="213"/>
      <c r="X91" s="213"/>
      <c r="Y91" s="213"/>
      <c r="Z91" s="213"/>
      <c r="AA91" s="224" t="str">
        <f t="shared" si="11"/>
        <v/>
      </c>
      <c r="AC91" s="228">
        <f t="shared" si="6"/>
        <v>0</v>
      </c>
      <c r="AD91" s="228">
        <f t="shared" si="7"/>
        <v>0</v>
      </c>
      <c r="AE91" s="228">
        <f t="shared" si="8"/>
        <v>0</v>
      </c>
    </row>
    <row r="92" spans="1:31" ht="21.95" customHeight="1">
      <c r="A92" s="238">
        <v>82</v>
      </c>
      <c r="B92" s="349"/>
      <c r="C92" s="350"/>
      <c r="D92" s="212"/>
      <c r="E92" s="212"/>
      <c r="F92" s="212"/>
      <c r="G92" s="229"/>
      <c r="H92" s="231" t="s">
        <v>3</v>
      </c>
      <c r="I92" s="209" t="s">
        <v>3</v>
      </c>
      <c r="J92" s="209" t="s">
        <v>3</v>
      </c>
      <c r="K92" s="209" t="s">
        <v>3</v>
      </c>
      <c r="L92" s="213"/>
      <c r="M92" s="216"/>
      <c r="N92" s="217" t="str">
        <f>IF($D$3="","",IF($M92="","",HLOOKUP($D$3,別紙mast!$D$4:$K$7,3,FALSE)))</f>
        <v/>
      </c>
      <c r="O92" s="214" t="str">
        <f t="shared" si="9"/>
        <v/>
      </c>
      <c r="P92" s="218"/>
      <c r="Q92" s="239" t="str">
        <f>IF($D$3="","",IF($P92="","",HLOOKUP($D$3,別紙mast!$D$4:$K$7,4,FALSE)))</f>
        <v/>
      </c>
      <c r="R92" s="232" t="str">
        <f t="shared" si="10"/>
        <v/>
      </c>
      <c r="S92" s="231" t="s">
        <v>3</v>
      </c>
      <c r="T92" s="209" t="s">
        <v>3</v>
      </c>
      <c r="U92" s="209" t="s">
        <v>3</v>
      </c>
      <c r="V92" s="209" t="s">
        <v>3</v>
      </c>
      <c r="W92" s="213"/>
      <c r="X92" s="213"/>
      <c r="Y92" s="213"/>
      <c r="Z92" s="213"/>
      <c r="AA92" s="224" t="str">
        <f t="shared" si="11"/>
        <v/>
      </c>
      <c r="AC92" s="228">
        <f t="shared" si="6"/>
        <v>0</v>
      </c>
      <c r="AD92" s="228">
        <f t="shared" si="7"/>
        <v>0</v>
      </c>
      <c r="AE92" s="228">
        <f t="shared" si="8"/>
        <v>0</v>
      </c>
    </row>
    <row r="93" spans="1:31" ht="21.95" customHeight="1">
      <c r="A93" s="238">
        <v>83</v>
      </c>
      <c r="B93" s="349"/>
      <c r="C93" s="350"/>
      <c r="D93" s="212"/>
      <c r="E93" s="212"/>
      <c r="F93" s="212"/>
      <c r="G93" s="229"/>
      <c r="H93" s="231" t="s">
        <v>3</v>
      </c>
      <c r="I93" s="209" t="s">
        <v>3</v>
      </c>
      <c r="J93" s="209" t="s">
        <v>3</v>
      </c>
      <c r="K93" s="209" t="s">
        <v>3</v>
      </c>
      <c r="L93" s="213"/>
      <c r="M93" s="216"/>
      <c r="N93" s="217" t="str">
        <f>IF($D$3="","",IF($M93="","",HLOOKUP($D$3,別紙mast!$D$4:$K$7,3,FALSE)))</f>
        <v/>
      </c>
      <c r="O93" s="214" t="str">
        <f t="shared" si="9"/>
        <v/>
      </c>
      <c r="P93" s="218"/>
      <c r="Q93" s="239" t="str">
        <f>IF($D$3="","",IF($P93="","",HLOOKUP($D$3,別紙mast!$D$4:$K$7,4,FALSE)))</f>
        <v/>
      </c>
      <c r="R93" s="232" t="str">
        <f t="shared" si="10"/>
        <v/>
      </c>
      <c r="S93" s="231" t="s">
        <v>3</v>
      </c>
      <c r="T93" s="209" t="s">
        <v>3</v>
      </c>
      <c r="U93" s="209" t="s">
        <v>3</v>
      </c>
      <c r="V93" s="209" t="s">
        <v>3</v>
      </c>
      <c r="W93" s="213"/>
      <c r="X93" s="213"/>
      <c r="Y93" s="213"/>
      <c r="Z93" s="213"/>
      <c r="AA93" s="224" t="str">
        <f t="shared" si="11"/>
        <v/>
      </c>
      <c r="AC93" s="228">
        <f t="shared" si="6"/>
        <v>0</v>
      </c>
      <c r="AD93" s="228">
        <f t="shared" si="7"/>
        <v>0</v>
      </c>
      <c r="AE93" s="228">
        <f t="shared" si="8"/>
        <v>0</v>
      </c>
    </row>
    <row r="94" spans="1:31" ht="21.95" customHeight="1">
      <c r="A94" s="238">
        <v>84</v>
      </c>
      <c r="B94" s="349"/>
      <c r="C94" s="350"/>
      <c r="D94" s="212"/>
      <c r="E94" s="212"/>
      <c r="F94" s="212"/>
      <c r="G94" s="229"/>
      <c r="H94" s="231" t="s">
        <v>3</v>
      </c>
      <c r="I94" s="209" t="s">
        <v>3</v>
      </c>
      <c r="J94" s="209" t="s">
        <v>3</v>
      </c>
      <c r="K94" s="209" t="s">
        <v>3</v>
      </c>
      <c r="L94" s="213"/>
      <c r="M94" s="216"/>
      <c r="N94" s="217" t="str">
        <f>IF($D$3="","",IF($M94="","",HLOOKUP($D$3,別紙mast!$D$4:$K$7,3,FALSE)))</f>
        <v/>
      </c>
      <c r="O94" s="214" t="str">
        <f t="shared" si="9"/>
        <v/>
      </c>
      <c r="P94" s="218"/>
      <c r="Q94" s="239" t="str">
        <f>IF($D$3="","",IF($P94="","",HLOOKUP($D$3,別紙mast!$D$4:$K$7,4,FALSE)))</f>
        <v/>
      </c>
      <c r="R94" s="232" t="str">
        <f t="shared" si="10"/>
        <v/>
      </c>
      <c r="S94" s="231" t="s">
        <v>3</v>
      </c>
      <c r="T94" s="209" t="s">
        <v>3</v>
      </c>
      <c r="U94" s="209" t="s">
        <v>3</v>
      </c>
      <c r="V94" s="209" t="s">
        <v>3</v>
      </c>
      <c r="W94" s="213"/>
      <c r="X94" s="213"/>
      <c r="Y94" s="213"/>
      <c r="Z94" s="213"/>
      <c r="AA94" s="224" t="str">
        <f t="shared" si="11"/>
        <v/>
      </c>
      <c r="AC94" s="228">
        <f t="shared" si="6"/>
        <v>0</v>
      </c>
      <c r="AD94" s="228">
        <f t="shared" si="7"/>
        <v>0</v>
      </c>
      <c r="AE94" s="228">
        <f t="shared" si="8"/>
        <v>0</v>
      </c>
    </row>
    <row r="95" spans="1:31" ht="21.95" customHeight="1">
      <c r="A95" s="238">
        <v>85</v>
      </c>
      <c r="B95" s="349"/>
      <c r="C95" s="350"/>
      <c r="D95" s="212"/>
      <c r="E95" s="212"/>
      <c r="F95" s="212"/>
      <c r="G95" s="229"/>
      <c r="H95" s="231" t="s">
        <v>3</v>
      </c>
      <c r="I95" s="209" t="s">
        <v>3</v>
      </c>
      <c r="J95" s="209" t="s">
        <v>3</v>
      </c>
      <c r="K95" s="209" t="s">
        <v>3</v>
      </c>
      <c r="L95" s="213"/>
      <c r="M95" s="216"/>
      <c r="N95" s="217" t="str">
        <f>IF($D$3="","",IF($M95="","",HLOOKUP($D$3,別紙mast!$D$4:$K$7,3,FALSE)))</f>
        <v/>
      </c>
      <c r="O95" s="214" t="str">
        <f t="shared" si="9"/>
        <v/>
      </c>
      <c r="P95" s="218"/>
      <c r="Q95" s="239" t="str">
        <f>IF($D$3="","",IF($P95="","",HLOOKUP($D$3,別紙mast!$D$4:$K$7,4,FALSE)))</f>
        <v/>
      </c>
      <c r="R95" s="232" t="str">
        <f t="shared" si="10"/>
        <v/>
      </c>
      <c r="S95" s="231" t="s">
        <v>3</v>
      </c>
      <c r="T95" s="209" t="s">
        <v>3</v>
      </c>
      <c r="U95" s="209" t="s">
        <v>3</v>
      </c>
      <c r="V95" s="209" t="s">
        <v>3</v>
      </c>
      <c r="W95" s="213"/>
      <c r="X95" s="213"/>
      <c r="Y95" s="213"/>
      <c r="Z95" s="213"/>
      <c r="AA95" s="224" t="str">
        <f t="shared" si="11"/>
        <v/>
      </c>
      <c r="AC95" s="228">
        <f t="shared" si="6"/>
        <v>0</v>
      </c>
      <c r="AD95" s="228">
        <f t="shared" si="7"/>
        <v>0</v>
      </c>
      <c r="AE95" s="228">
        <f t="shared" si="8"/>
        <v>0</v>
      </c>
    </row>
    <row r="96" spans="1:31" ht="21.95" customHeight="1">
      <c r="A96" s="238">
        <v>86</v>
      </c>
      <c r="B96" s="349"/>
      <c r="C96" s="350"/>
      <c r="D96" s="212"/>
      <c r="E96" s="212"/>
      <c r="F96" s="212"/>
      <c r="G96" s="229"/>
      <c r="H96" s="231" t="s">
        <v>3</v>
      </c>
      <c r="I96" s="209" t="s">
        <v>3</v>
      </c>
      <c r="J96" s="209" t="s">
        <v>3</v>
      </c>
      <c r="K96" s="209" t="s">
        <v>3</v>
      </c>
      <c r="L96" s="213"/>
      <c r="M96" s="216"/>
      <c r="N96" s="217" t="str">
        <f>IF($D$3="","",IF($M96="","",HLOOKUP($D$3,別紙mast!$D$4:$K$7,3,FALSE)))</f>
        <v/>
      </c>
      <c r="O96" s="214" t="str">
        <f t="shared" si="9"/>
        <v/>
      </c>
      <c r="P96" s="218"/>
      <c r="Q96" s="239" t="str">
        <f>IF($D$3="","",IF($P96="","",HLOOKUP($D$3,別紙mast!$D$4:$K$7,4,FALSE)))</f>
        <v/>
      </c>
      <c r="R96" s="232" t="str">
        <f t="shared" si="10"/>
        <v/>
      </c>
      <c r="S96" s="231" t="s">
        <v>3</v>
      </c>
      <c r="T96" s="209" t="s">
        <v>3</v>
      </c>
      <c r="U96" s="209" t="s">
        <v>3</v>
      </c>
      <c r="V96" s="209" t="s">
        <v>3</v>
      </c>
      <c r="W96" s="213"/>
      <c r="X96" s="213"/>
      <c r="Y96" s="213"/>
      <c r="Z96" s="213"/>
      <c r="AA96" s="224" t="str">
        <f t="shared" si="11"/>
        <v/>
      </c>
      <c r="AC96" s="228">
        <f t="shared" si="6"/>
        <v>0</v>
      </c>
      <c r="AD96" s="228">
        <f t="shared" si="7"/>
        <v>0</v>
      </c>
      <c r="AE96" s="228">
        <f t="shared" si="8"/>
        <v>0</v>
      </c>
    </row>
    <row r="97" spans="1:31" ht="21.95" customHeight="1">
      <c r="A97" s="238">
        <v>87</v>
      </c>
      <c r="B97" s="349"/>
      <c r="C97" s="350"/>
      <c r="D97" s="212"/>
      <c r="E97" s="212"/>
      <c r="F97" s="212"/>
      <c r="G97" s="229"/>
      <c r="H97" s="231" t="s">
        <v>3</v>
      </c>
      <c r="I97" s="209" t="s">
        <v>3</v>
      </c>
      <c r="J97" s="209" t="s">
        <v>3</v>
      </c>
      <c r="K97" s="209" t="s">
        <v>3</v>
      </c>
      <c r="L97" s="213"/>
      <c r="M97" s="216"/>
      <c r="N97" s="217" t="str">
        <f>IF($D$3="","",IF($M97="","",HLOOKUP($D$3,別紙mast!$D$4:$K$7,3,FALSE)))</f>
        <v/>
      </c>
      <c r="O97" s="214" t="str">
        <f t="shared" si="9"/>
        <v/>
      </c>
      <c r="P97" s="218"/>
      <c r="Q97" s="239" t="str">
        <f>IF($D$3="","",IF($P97="","",HLOOKUP($D$3,別紙mast!$D$4:$K$7,4,FALSE)))</f>
        <v/>
      </c>
      <c r="R97" s="232" t="str">
        <f t="shared" si="10"/>
        <v/>
      </c>
      <c r="S97" s="231" t="s">
        <v>3</v>
      </c>
      <c r="T97" s="209" t="s">
        <v>3</v>
      </c>
      <c r="U97" s="209" t="s">
        <v>3</v>
      </c>
      <c r="V97" s="209" t="s">
        <v>3</v>
      </c>
      <c r="W97" s="213"/>
      <c r="X97" s="213"/>
      <c r="Y97" s="213"/>
      <c r="Z97" s="213"/>
      <c r="AA97" s="224" t="str">
        <f t="shared" si="11"/>
        <v/>
      </c>
      <c r="AC97" s="228">
        <f t="shared" si="6"/>
        <v>0</v>
      </c>
      <c r="AD97" s="228">
        <f t="shared" si="7"/>
        <v>0</v>
      </c>
      <c r="AE97" s="228">
        <f t="shared" si="8"/>
        <v>0</v>
      </c>
    </row>
    <row r="98" spans="1:31" ht="21.95" customHeight="1">
      <c r="A98" s="238">
        <v>88</v>
      </c>
      <c r="B98" s="349"/>
      <c r="C98" s="350"/>
      <c r="D98" s="212"/>
      <c r="E98" s="212"/>
      <c r="F98" s="212"/>
      <c r="G98" s="229"/>
      <c r="H98" s="231" t="s">
        <v>3</v>
      </c>
      <c r="I98" s="209" t="s">
        <v>3</v>
      </c>
      <c r="J98" s="209" t="s">
        <v>3</v>
      </c>
      <c r="K98" s="209" t="s">
        <v>3</v>
      </c>
      <c r="L98" s="213"/>
      <c r="M98" s="216"/>
      <c r="N98" s="217" t="str">
        <f>IF($D$3="","",IF($M98="","",HLOOKUP($D$3,別紙mast!$D$4:$K$7,3,FALSE)))</f>
        <v/>
      </c>
      <c r="O98" s="214" t="str">
        <f t="shared" si="9"/>
        <v/>
      </c>
      <c r="P98" s="218"/>
      <c r="Q98" s="239" t="str">
        <f>IF($D$3="","",IF($P98="","",HLOOKUP($D$3,別紙mast!$D$4:$K$7,4,FALSE)))</f>
        <v/>
      </c>
      <c r="R98" s="232" t="str">
        <f t="shared" si="10"/>
        <v/>
      </c>
      <c r="S98" s="231" t="s">
        <v>3</v>
      </c>
      <c r="T98" s="209" t="s">
        <v>3</v>
      </c>
      <c r="U98" s="209" t="s">
        <v>3</v>
      </c>
      <c r="V98" s="209" t="s">
        <v>3</v>
      </c>
      <c r="W98" s="213"/>
      <c r="X98" s="213"/>
      <c r="Y98" s="213"/>
      <c r="Z98" s="213"/>
      <c r="AA98" s="224" t="str">
        <f t="shared" si="11"/>
        <v/>
      </c>
      <c r="AC98" s="228">
        <f t="shared" si="6"/>
        <v>0</v>
      </c>
      <c r="AD98" s="228">
        <f t="shared" si="7"/>
        <v>0</v>
      </c>
      <c r="AE98" s="228">
        <f t="shared" si="8"/>
        <v>0</v>
      </c>
    </row>
    <row r="99" spans="1:31" ht="21.95" customHeight="1">
      <c r="A99" s="238">
        <v>89</v>
      </c>
      <c r="B99" s="349"/>
      <c r="C99" s="350"/>
      <c r="D99" s="212"/>
      <c r="E99" s="212"/>
      <c r="F99" s="212"/>
      <c r="G99" s="229"/>
      <c r="H99" s="231" t="s">
        <v>3</v>
      </c>
      <c r="I99" s="209" t="s">
        <v>3</v>
      </c>
      <c r="J99" s="209" t="s">
        <v>3</v>
      </c>
      <c r="K99" s="209" t="s">
        <v>3</v>
      </c>
      <c r="L99" s="213"/>
      <c r="M99" s="216"/>
      <c r="N99" s="217" t="str">
        <f>IF($D$3="","",IF($M99="","",HLOOKUP($D$3,別紙mast!$D$4:$K$7,3,FALSE)))</f>
        <v/>
      </c>
      <c r="O99" s="214" t="str">
        <f t="shared" si="9"/>
        <v/>
      </c>
      <c r="P99" s="218"/>
      <c r="Q99" s="239" t="str">
        <f>IF($D$3="","",IF($P99="","",HLOOKUP($D$3,別紙mast!$D$4:$K$7,4,FALSE)))</f>
        <v/>
      </c>
      <c r="R99" s="232" t="str">
        <f t="shared" si="10"/>
        <v/>
      </c>
      <c r="S99" s="231" t="s">
        <v>3</v>
      </c>
      <c r="T99" s="209" t="s">
        <v>3</v>
      </c>
      <c r="U99" s="209" t="s">
        <v>3</v>
      </c>
      <c r="V99" s="209" t="s">
        <v>3</v>
      </c>
      <c r="W99" s="213"/>
      <c r="X99" s="213"/>
      <c r="Y99" s="213"/>
      <c r="Z99" s="213"/>
      <c r="AA99" s="224" t="str">
        <f t="shared" si="11"/>
        <v/>
      </c>
      <c r="AC99" s="228">
        <f t="shared" si="6"/>
        <v>0</v>
      </c>
      <c r="AD99" s="228">
        <f t="shared" si="7"/>
        <v>0</v>
      </c>
      <c r="AE99" s="228">
        <f t="shared" si="8"/>
        <v>0</v>
      </c>
    </row>
    <row r="100" spans="1:31" ht="21.95" customHeight="1">
      <c r="A100" s="238">
        <v>90</v>
      </c>
      <c r="B100" s="349"/>
      <c r="C100" s="350"/>
      <c r="D100" s="212"/>
      <c r="E100" s="212"/>
      <c r="F100" s="212"/>
      <c r="G100" s="229"/>
      <c r="H100" s="231" t="s">
        <v>3</v>
      </c>
      <c r="I100" s="209" t="s">
        <v>3</v>
      </c>
      <c r="J100" s="209" t="s">
        <v>3</v>
      </c>
      <c r="K100" s="209" t="s">
        <v>3</v>
      </c>
      <c r="L100" s="213"/>
      <c r="M100" s="216"/>
      <c r="N100" s="217" t="str">
        <f>IF($D$3="","",IF($M100="","",HLOOKUP($D$3,別紙mast!$D$4:$K$7,3,FALSE)))</f>
        <v/>
      </c>
      <c r="O100" s="214" t="str">
        <f t="shared" si="9"/>
        <v/>
      </c>
      <c r="P100" s="218"/>
      <c r="Q100" s="239" t="str">
        <f>IF($D$3="","",IF($P100="","",HLOOKUP($D$3,別紙mast!$D$4:$K$7,4,FALSE)))</f>
        <v/>
      </c>
      <c r="R100" s="232" t="str">
        <f t="shared" si="10"/>
        <v/>
      </c>
      <c r="S100" s="231" t="s">
        <v>3</v>
      </c>
      <c r="T100" s="209" t="s">
        <v>3</v>
      </c>
      <c r="U100" s="209" t="s">
        <v>3</v>
      </c>
      <c r="V100" s="209" t="s">
        <v>3</v>
      </c>
      <c r="W100" s="213"/>
      <c r="X100" s="213"/>
      <c r="Y100" s="213"/>
      <c r="Z100" s="213"/>
      <c r="AA100" s="224" t="str">
        <f t="shared" si="11"/>
        <v/>
      </c>
      <c r="AC100" s="228">
        <f t="shared" si="6"/>
        <v>0</v>
      </c>
      <c r="AD100" s="228">
        <f t="shared" si="7"/>
        <v>0</v>
      </c>
      <c r="AE100" s="228">
        <f t="shared" si="8"/>
        <v>0</v>
      </c>
    </row>
    <row r="101" spans="1:31" ht="21.95" customHeight="1">
      <c r="A101" s="238">
        <v>91</v>
      </c>
      <c r="B101" s="349"/>
      <c r="C101" s="350"/>
      <c r="D101" s="212"/>
      <c r="E101" s="212"/>
      <c r="F101" s="212"/>
      <c r="G101" s="229"/>
      <c r="H101" s="231" t="s">
        <v>3</v>
      </c>
      <c r="I101" s="209" t="s">
        <v>3</v>
      </c>
      <c r="J101" s="209" t="s">
        <v>3</v>
      </c>
      <c r="K101" s="209" t="s">
        <v>3</v>
      </c>
      <c r="L101" s="213"/>
      <c r="M101" s="216"/>
      <c r="N101" s="217" t="str">
        <f>IF($D$3="","",IF($M101="","",HLOOKUP($D$3,別紙mast!$D$4:$K$7,3,FALSE)))</f>
        <v/>
      </c>
      <c r="O101" s="214" t="str">
        <f t="shared" si="9"/>
        <v/>
      </c>
      <c r="P101" s="218"/>
      <c r="Q101" s="239" t="str">
        <f>IF($D$3="","",IF($P101="","",HLOOKUP($D$3,別紙mast!$D$4:$K$7,4,FALSE)))</f>
        <v/>
      </c>
      <c r="R101" s="232" t="str">
        <f t="shared" si="10"/>
        <v/>
      </c>
      <c r="S101" s="231" t="s">
        <v>3</v>
      </c>
      <c r="T101" s="209" t="s">
        <v>3</v>
      </c>
      <c r="U101" s="209" t="s">
        <v>3</v>
      </c>
      <c r="V101" s="209" t="s">
        <v>3</v>
      </c>
      <c r="W101" s="213"/>
      <c r="X101" s="213"/>
      <c r="Y101" s="213"/>
      <c r="Z101" s="213"/>
      <c r="AA101" s="224" t="str">
        <f t="shared" si="11"/>
        <v/>
      </c>
      <c r="AC101" s="228">
        <f t="shared" si="6"/>
        <v>0</v>
      </c>
      <c r="AD101" s="228">
        <f t="shared" si="7"/>
        <v>0</v>
      </c>
      <c r="AE101" s="228">
        <f t="shared" si="8"/>
        <v>0</v>
      </c>
    </row>
    <row r="102" spans="1:31" ht="21.95" customHeight="1">
      <c r="A102" s="238">
        <v>92</v>
      </c>
      <c r="B102" s="349"/>
      <c r="C102" s="350"/>
      <c r="D102" s="212"/>
      <c r="E102" s="212"/>
      <c r="F102" s="212"/>
      <c r="G102" s="229"/>
      <c r="H102" s="231" t="s">
        <v>3</v>
      </c>
      <c r="I102" s="209" t="s">
        <v>3</v>
      </c>
      <c r="J102" s="209" t="s">
        <v>3</v>
      </c>
      <c r="K102" s="209" t="s">
        <v>3</v>
      </c>
      <c r="L102" s="213"/>
      <c r="M102" s="216"/>
      <c r="N102" s="217" t="str">
        <f>IF($D$3="","",IF($M102="","",HLOOKUP($D$3,別紙mast!$D$4:$K$7,3,FALSE)))</f>
        <v/>
      </c>
      <c r="O102" s="214" t="str">
        <f t="shared" si="9"/>
        <v/>
      </c>
      <c r="P102" s="218"/>
      <c r="Q102" s="239" t="str">
        <f>IF($D$3="","",IF($P102="","",HLOOKUP($D$3,別紙mast!$D$4:$K$7,4,FALSE)))</f>
        <v/>
      </c>
      <c r="R102" s="232" t="str">
        <f t="shared" si="10"/>
        <v/>
      </c>
      <c r="S102" s="231" t="s">
        <v>3</v>
      </c>
      <c r="T102" s="209" t="s">
        <v>3</v>
      </c>
      <c r="U102" s="209" t="s">
        <v>3</v>
      </c>
      <c r="V102" s="209" t="s">
        <v>3</v>
      </c>
      <c r="W102" s="213"/>
      <c r="X102" s="213"/>
      <c r="Y102" s="213"/>
      <c r="Z102" s="213"/>
      <c r="AA102" s="224" t="str">
        <f t="shared" si="11"/>
        <v/>
      </c>
      <c r="AC102" s="228">
        <f t="shared" si="6"/>
        <v>0</v>
      </c>
      <c r="AD102" s="228">
        <f t="shared" si="7"/>
        <v>0</v>
      </c>
      <c r="AE102" s="228">
        <f t="shared" si="8"/>
        <v>0</v>
      </c>
    </row>
    <row r="103" spans="1:31" ht="21.95" customHeight="1">
      <c r="A103" s="238">
        <v>93</v>
      </c>
      <c r="B103" s="349"/>
      <c r="C103" s="350"/>
      <c r="D103" s="212"/>
      <c r="E103" s="212"/>
      <c r="F103" s="212"/>
      <c r="G103" s="229"/>
      <c r="H103" s="231" t="s">
        <v>3</v>
      </c>
      <c r="I103" s="209" t="s">
        <v>3</v>
      </c>
      <c r="J103" s="209" t="s">
        <v>3</v>
      </c>
      <c r="K103" s="209" t="s">
        <v>3</v>
      </c>
      <c r="L103" s="213"/>
      <c r="M103" s="216"/>
      <c r="N103" s="217" t="str">
        <f>IF($D$3="","",IF($M103="","",HLOOKUP($D$3,別紙mast!$D$4:$K$7,3,FALSE)))</f>
        <v/>
      </c>
      <c r="O103" s="214" t="str">
        <f t="shared" si="9"/>
        <v/>
      </c>
      <c r="P103" s="218"/>
      <c r="Q103" s="239" t="str">
        <f>IF($D$3="","",IF($P103="","",HLOOKUP($D$3,別紙mast!$D$4:$K$7,4,FALSE)))</f>
        <v/>
      </c>
      <c r="R103" s="232" t="str">
        <f t="shared" si="10"/>
        <v/>
      </c>
      <c r="S103" s="231" t="s">
        <v>3</v>
      </c>
      <c r="T103" s="209" t="s">
        <v>3</v>
      </c>
      <c r="U103" s="209" t="s">
        <v>3</v>
      </c>
      <c r="V103" s="209" t="s">
        <v>3</v>
      </c>
      <c r="W103" s="213"/>
      <c r="X103" s="213"/>
      <c r="Y103" s="213"/>
      <c r="Z103" s="213"/>
      <c r="AA103" s="224" t="str">
        <f t="shared" si="11"/>
        <v/>
      </c>
      <c r="AC103" s="228">
        <f t="shared" si="6"/>
        <v>0</v>
      </c>
      <c r="AD103" s="228">
        <f t="shared" si="7"/>
        <v>0</v>
      </c>
      <c r="AE103" s="228">
        <f t="shared" si="8"/>
        <v>0</v>
      </c>
    </row>
    <row r="104" spans="1:31" ht="21.95" customHeight="1">
      <c r="A104" s="238">
        <v>94</v>
      </c>
      <c r="B104" s="349"/>
      <c r="C104" s="350"/>
      <c r="D104" s="212"/>
      <c r="E104" s="212"/>
      <c r="F104" s="212"/>
      <c r="G104" s="229"/>
      <c r="H104" s="233" t="s">
        <v>3</v>
      </c>
      <c r="I104" s="210" t="s">
        <v>3</v>
      </c>
      <c r="J104" s="210" t="s">
        <v>3</v>
      </c>
      <c r="K104" s="210" t="s">
        <v>3</v>
      </c>
      <c r="L104" s="213"/>
      <c r="M104" s="216"/>
      <c r="N104" s="217" t="str">
        <f>IF($D$3="","",IF($M104="","",HLOOKUP($D$3,別紙mast!$D$4:$K$7,3,FALSE)))</f>
        <v/>
      </c>
      <c r="O104" s="214" t="str">
        <f t="shared" si="9"/>
        <v/>
      </c>
      <c r="P104" s="218"/>
      <c r="Q104" s="239" t="str">
        <f>IF($D$3="","",IF($P104="","",HLOOKUP($D$3,別紙mast!$D$4:$K$7,4,FALSE)))</f>
        <v/>
      </c>
      <c r="R104" s="232" t="str">
        <f t="shared" si="10"/>
        <v/>
      </c>
      <c r="S104" s="233" t="s">
        <v>3</v>
      </c>
      <c r="T104" s="210" t="s">
        <v>3</v>
      </c>
      <c r="U104" s="210" t="s">
        <v>3</v>
      </c>
      <c r="V104" s="210" t="s">
        <v>3</v>
      </c>
      <c r="W104" s="213"/>
      <c r="X104" s="213"/>
      <c r="Y104" s="213"/>
      <c r="Z104" s="213"/>
      <c r="AA104" s="224" t="str">
        <f t="shared" si="11"/>
        <v/>
      </c>
      <c r="AC104" s="228">
        <f t="shared" si="6"/>
        <v>0</v>
      </c>
      <c r="AD104" s="228">
        <f t="shared" si="7"/>
        <v>0</v>
      </c>
      <c r="AE104" s="228">
        <f t="shared" si="8"/>
        <v>0</v>
      </c>
    </row>
    <row r="105" spans="1:31" ht="21.95" customHeight="1">
      <c r="A105" s="238">
        <v>95</v>
      </c>
      <c r="B105" s="349"/>
      <c r="C105" s="350"/>
      <c r="D105" s="212"/>
      <c r="E105" s="212"/>
      <c r="F105" s="212"/>
      <c r="G105" s="229"/>
      <c r="H105" s="231" t="s">
        <v>3</v>
      </c>
      <c r="I105" s="209" t="s">
        <v>3</v>
      </c>
      <c r="J105" s="209" t="s">
        <v>3</v>
      </c>
      <c r="K105" s="209" t="s">
        <v>3</v>
      </c>
      <c r="L105" s="213"/>
      <c r="M105" s="216"/>
      <c r="N105" s="217" t="str">
        <f>IF($D$3="","",IF($M105="","",HLOOKUP($D$3,別紙mast!$D$4:$K$7,3,FALSE)))</f>
        <v/>
      </c>
      <c r="O105" s="214" t="str">
        <f t="shared" si="9"/>
        <v/>
      </c>
      <c r="P105" s="218"/>
      <c r="Q105" s="239" t="str">
        <f>IF($D$3="","",IF($P105="","",HLOOKUP($D$3,別紙mast!$D$4:$K$7,4,FALSE)))</f>
        <v/>
      </c>
      <c r="R105" s="232" t="str">
        <f t="shared" si="10"/>
        <v/>
      </c>
      <c r="S105" s="231" t="s">
        <v>3</v>
      </c>
      <c r="T105" s="209" t="s">
        <v>3</v>
      </c>
      <c r="U105" s="209" t="s">
        <v>3</v>
      </c>
      <c r="V105" s="209" t="s">
        <v>3</v>
      </c>
      <c r="W105" s="213"/>
      <c r="X105" s="213"/>
      <c r="Y105" s="213"/>
      <c r="Z105" s="213"/>
      <c r="AA105" s="224" t="str">
        <f t="shared" si="11"/>
        <v/>
      </c>
      <c r="AC105" s="228">
        <f t="shared" si="6"/>
        <v>0</v>
      </c>
      <c r="AD105" s="228">
        <f t="shared" si="7"/>
        <v>0</v>
      </c>
      <c r="AE105" s="228">
        <f t="shared" si="8"/>
        <v>0</v>
      </c>
    </row>
    <row r="106" spans="1:31" ht="21.95" customHeight="1">
      <c r="A106" s="238">
        <v>96</v>
      </c>
      <c r="B106" s="349"/>
      <c r="C106" s="350"/>
      <c r="D106" s="212"/>
      <c r="E106" s="212"/>
      <c r="F106" s="212"/>
      <c r="G106" s="229"/>
      <c r="H106" s="231" t="s">
        <v>3</v>
      </c>
      <c r="I106" s="209" t="s">
        <v>3</v>
      </c>
      <c r="J106" s="209" t="s">
        <v>3</v>
      </c>
      <c r="K106" s="209" t="s">
        <v>3</v>
      </c>
      <c r="L106" s="213"/>
      <c r="M106" s="216"/>
      <c r="N106" s="217" t="str">
        <f>IF($D$3="","",IF($M106="","",HLOOKUP($D$3,別紙mast!$D$4:$K$7,3,FALSE)))</f>
        <v/>
      </c>
      <c r="O106" s="214" t="str">
        <f t="shared" si="9"/>
        <v/>
      </c>
      <c r="P106" s="218"/>
      <c r="Q106" s="239" t="str">
        <f>IF($D$3="","",IF($P106="","",HLOOKUP($D$3,別紙mast!$D$4:$K$7,4,FALSE)))</f>
        <v/>
      </c>
      <c r="R106" s="232" t="str">
        <f t="shared" si="10"/>
        <v/>
      </c>
      <c r="S106" s="231" t="s">
        <v>3</v>
      </c>
      <c r="T106" s="209" t="s">
        <v>3</v>
      </c>
      <c r="U106" s="209" t="s">
        <v>3</v>
      </c>
      <c r="V106" s="209" t="s">
        <v>3</v>
      </c>
      <c r="W106" s="213"/>
      <c r="X106" s="213"/>
      <c r="Y106" s="213"/>
      <c r="Z106" s="213"/>
      <c r="AA106" s="224" t="str">
        <f t="shared" si="11"/>
        <v/>
      </c>
      <c r="AC106" s="228">
        <f t="shared" si="6"/>
        <v>0</v>
      </c>
      <c r="AD106" s="228">
        <f t="shared" si="7"/>
        <v>0</v>
      </c>
      <c r="AE106" s="228">
        <f t="shared" si="8"/>
        <v>0</v>
      </c>
    </row>
    <row r="107" spans="1:31" ht="21.95" customHeight="1">
      <c r="A107" s="238">
        <v>97</v>
      </c>
      <c r="B107" s="349"/>
      <c r="C107" s="350"/>
      <c r="D107" s="212"/>
      <c r="E107" s="212"/>
      <c r="F107" s="212"/>
      <c r="G107" s="229"/>
      <c r="H107" s="231" t="s">
        <v>3</v>
      </c>
      <c r="I107" s="209" t="s">
        <v>3</v>
      </c>
      <c r="J107" s="209" t="s">
        <v>3</v>
      </c>
      <c r="K107" s="209" t="s">
        <v>3</v>
      </c>
      <c r="L107" s="213"/>
      <c r="M107" s="216"/>
      <c r="N107" s="217" t="str">
        <f>IF($D$3="","",IF($M107="","",HLOOKUP($D$3,別紙mast!$D$4:$K$7,3,FALSE)))</f>
        <v/>
      </c>
      <c r="O107" s="214" t="str">
        <f t="shared" si="9"/>
        <v/>
      </c>
      <c r="P107" s="218"/>
      <c r="Q107" s="239" t="str">
        <f>IF($D$3="","",IF($P107="","",HLOOKUP($D$3,別紙mast!$D$4:$K$7,4,FALSE)))</f>
        <v/>
      </c>
      <c r="R107" s="232" t="str">
        <f t="shared" si="10"/>
        <v/>
      </c>
      <c r="S107" s="231" t="s">
        <v>3</v>
      </c>
      <c r="T107" s="209" t="s">
        <v>3</v>
      </c>
      <c r="U107" s="209" t="s">
        <v>3</v>
      </c>
      <c r="V107" s="209" t="s">
        <v>3</v>
      </c>
      <c r="W107" s="213"/>
      <c r="X107" s="213"/>
      <c r="Y107" s="213"/>
      <c r="Z107" s="213"/>
      <c r="AA107" s="224" t="str">
        <f t="shared" si="11"/>
        <v/>
      </c>
      <c r="AC107" s="228">
        <f t="shared" si="6"/>
        <v>0</v>
      </c>
      <c r="AD107" s="228">
        <f t="shared" si="7"/>
        <v>0</v>
      </c>
      <c r="AE107" s="228">
        <f t="shared" si="8"/>
        <v>0</v>
      </c>
    </row>
    <row r="108" spans="1:31" ht="21.95" customHeight="1">
      <c r="A108" s="238">
        <v>98</v>
      </c>
      <c r="B108" s="349"/>
      <c r="C108" s="350"/>
      <c r="D108" s="212"/>
      <c r="E108" s="212"/>
      <c r="F108" s="212"/>
      <c r="G108" s="229"/>
      <c r="H108" s="231" t="s">
        <v>3</v>
      </c>
      <c r="I108" s="209" t="s">
        <v>3</v>
      </c>
      <c r="J108" s="209" t="s">
        <v>3</v>
      </c>
      <c r="K108" s="209" t="s">
        <v>3</v>
      </c>
      <c r="L108" s="213"/>
      <c r="M108" s="216"/>
      <c r="N108" s="217" t="str">
        <f>IF($D$3="","",IF($M108="","",HLOOKUP($D$3,別紙mast!$D$4:$K$7,3,FALSE)))</f>
        <v/>
      </c>
      <c r="O108" s="214" t="str">
        <f t="shared" si="9"/>
        <v/>
      </c>
      <c r="P108" s="218"/>
      <c r="Q108" s="239" t="str">
        <f>IF($D$3="","",IF($P108="","",HLOOKUP($D$3,別紙mast!$D$4:$K$7,4,FALSE)))</f>
        <v/>
      </c>
      <c r="R108" s="232" t="str">
        <f t="shared" si="10"/>
        <v/>
      </c>
      <c r="S108" s="231" t="s">
        <v>3</v>
      </c>
      <c r="T108" s="209" t="s">
        <v>3</v>
      </c>
      <c r="U108" s="209" t="s">
        <v>3</v>
      </c>
      <c r="V108" s="209" t="s">
        <v>3</v>
      </c>
      <c r="W108" s="213"/>
      <c r="X108" s="213"/>
      <c r="Y108" s="213"/>
      <c r="Z108" s="213"/>
      <c r="AA108" s="224" t="str">
        <f t="shared" si="11"/>
        <v/>
      </c>
      <c r="AC108" s="228">
        <f t="shared" si="6"/>
        <v>0</v>
      </c>
      <c r="AD108" s="228">
        <f t="shared" si="7"/>
        <v>0</v>
      </c>
      <c r="AE108" s="228">
        <f t="shared" si="8"/>
        <v>0</v>
      </c>
    </row>
    <row r="109" spans="1:31" ht="21.95" customHeight="1">
      <c r="A109" s="238">
        <v>99</v>
      </c>
      <c r="B109" s="349"/>
      <c r="C109" s="350"/>
      <c r="D109" s="212"/>
      <c r="E109" s="212"/>
      <c r="F109" s="212"/>
      <c r="G109" s="229"/>
      <c r="H109" s="231" t="s">
        <v>3</v>
      </c>
      <c r="I109" s="209" t="s">
        <v>3</v>
      </c>
      <c r="J109" s="209" t="s">
        <v>3</v>
      </c>
      <c r="K109" s="209" t="s">
        <v>3</v>
      </c>
      <c r="L109" s="213"/>
      <c r="M109" s="216"/>
      <c r="N109" s="217" t="str">
        <f>IF($D$3="","",IF($M109="","",HLOOKUP($D$3,別紙mast!$D$4:$K$7,3,FALSE)))</f>
        <v/>
      </c>
      <c r="O109" s="214" t="str">
        <f t="shared" si="9"/>
        <v/>
      </c>
      <c r="P109" s="218"/>
      <c r="Q109" s="239" t="str">
        <f>IF($D$3="","",IF($P109="","",HLOOKUP($D$3,別紙mast!$D$4:$K$7,4,FALSE)))</f>
        <v/>
      </c>
      <c r="R109" s="232" t="str">
        <f t="shared" si="10"/>
        <v/>
      </c>
      <c r="S109" s="231" t="s">
        <v>3</v>
      </c>
      <c r="T109" s="209" t="s">
        <v>3</v>
      </c>
      <c r="U109" s="209" t="s">
        <v>3</v>
      </c>
      <c r="V109" s="209" t="s">
        <v>3</v>
      </c>
      <c r="W109" s="213"/>
      <c r="X109" s="213"/>
      <c r="Y109" s="213"/>
      <c r="Z109" s="213"/>
      <c r="AA109" s="224" t="str">
        <f t="shared" si="11"/>
        <v/>
      </c>
      <c r="AC109" s="228">
        <f t="shared" si="6"/>
        <v>0</v>
      </c>
      <c r="AD109" s="228">
        <f t="shared" si="7"/>
        <v>0</v>
      </c>
      <c r="AE109" s="228">
        <f t="shared" si="8"/>
        <v>0</v>
      </c>
    </row>
    <row r="110" spans="1:31" ht="21.95" customHeight="1">
      <c r="A110" s="238">
        <v>100</v>
      </c>
      <c r="B110" s="349"/>
      <c r="C110" s="350"/>
      <c r="D110" s="212"/>
      <c r="E110" s="212"/>
      <c r="F110" s="212"/>
      <c r="G110" s="229"/>
      <c r="H110" s="231" t="s">
        <v>3</v>
      </c>
      <c r="I110" s="209" t="s">
        <v>3</v>
      </c>
      <c r="J110" s="209" t="s">
        <v>3</v>
      </c>
      <c r="K110" s="209" t="s">
        <v>3</v>
      </c>
      <c r="L110" s="213"/>
      <c r="M110" s="216"/>
      <c r="N110" s="217" t="str">
        <f>IF($D$3="","",IF($M110="","",HLOOKUP($D$3,別紙mast!$D$4:$K$7,3,FALSE)))</f>
        <v/>
      </c>
      <c r="O110" s="214" t="str">
        <f t="shared" si="9"/>
        <v/>
      </c>
      <c r="P110" s="218"/>
      <c r="Q110" s="239" t="str">
        <f>IF($D$3="","",IF($P110="","",HLOOKUP($D$3,別紙mast!$D$4:$K$7,4,FALSE)))</f>
        <v/>
      </c>
      <c r="R110" s="232" t="str">
        <f t="shared" si="10"/>
        <v/>
      </c>
      <c r="S110" s="231" t="s">
        <v>3</v>
      </c>
      <c r="T110" s="209" t="s">
        <v>3</v>
      </c>
      <c r="U110" s="209" t="s">
        <v>3</v>
      </c>
      <c r="V110" s="209" t="s">
        <v>3</v>
      </c>
      <c r="W110" s="213"/>
      <c r="X110" s="213"/>
      <c r="Y110" s="213"/>
      <c r="Z110" s="213"/>
      <c r="AA110" s="224" t="str">
        <f t="shared" si="11"/>
        <v/>
      </c>
      <c r="AC110" s="228">
        <f t="shared" si="6"/>
        <v>0</v>
      </c>
      <c r="AD110" s="228">
        <f t="shared" si="7"/>
        <v>0</v>
      </c>
      <c r="AE110" s="228">
        <f t="shared" si="8"/>
        <v>0</v>
      </c>
    </row>
    <row r="111" spans="1:31" ht="23.1" customHeight="1">
      <c r="B111" s="348"/>
      <c r="C111" s="348"/>
    </row>
    <row r="112" spans="1:31" ht="23.1" customHeight="1">
      <c r="B112" s="348"/>
      <c r="C112" s="348"/>
    </row>
    <row r="113" spans="2:3" ht="23.1" customHeight="1">
      <c r="B113" s="348"/>
      <c r="C113" s="348"/>
    </row>
    <row r="114" spans="2:3" ht="23.1" customHeight="1">
      <c r="B114" s="348"/>
      <c r="C114" s="348"/>
    </row>
    <row r="115" spans="2:3" ht="23.1" customHeight="1">
      <c r="B115" s="348"/>
      <c r="C115" s="348"/>
    </row>
    <row r="116" spans="2:3" ht="23.1" customHeight="1">
      <c r="B116" s="348"/>
      <c r="C116" s="348"/>
    </row>
    <row r="117" spans="2:3" ht="23.1" customHeight="1">
      <c r="B117" s="348"/>
      <c r="C117" s="348"/>
    </row>
    <row r="118" spans="2:3" ht="23.1" customHeight="1">
      <c r="B118" s="348"/>
      <c r="C118" s="348"/>
    </row>
    <row r="119" spans="2:3" ht="23.1" customHeight="1">
      <c r="B119" s="348"/>
      <c r="C119" s="348"/>
    </row>
    <row r="120" spans="2:3" ht="23.1" customHeight="1">
      <c r="B120" s="348"/>
      <c r="C120" s="348"/>
    </row>
    <row r="121" spans="2:3" ht="23.1" customHeight="1">
      <c r="B121" s="348"/>
      <c r="C121" s="348"/>
    </row>
    <row r="122" spans="2:3" ht="23.1" customHeight="1">
      <c r="B122" s="348"/>
      <c r="C122" s="348"/>
    </row>
    <row r="123" spans="2:3" ht="23.1" customHeight="1">
      <c r="B123" s="348"/>
      <c r="C123" s="348"/>
    </row>
    <row r="124" spans="2:3" ht="23.1" customHeight="1">
      <c r="B124" s="348"/>
      <c r="C124" s="348"/>
    </row>
    <row r="125" spans="2:3" ht="23.1" customHeight="1">
      <c r="B125" s="348"/>
      <c r="C125" s="348"/>
    </row>
    <row r="126" spans="2:3" ht="23.1" customHeight="1">
      <c r="B126" s="348"/>
      <c r="C126" s="348"/>
    </row>
    <row r="127" spans="2:3" ht="23.1" customHeight="1">
      <c r="B127" s="348"/>
      <c r="C127" s="348"/>
    </row>
    <row r="128" spans="2:3" ht="23.1" customHeight="1">
      <c r="B128" s="348"/>
      <c r="C128" s="348"/>
    </row>
    <row r="129" spans="2:3" ht="23.1" customHeight="1">
      <c r="B129" s="348"/>
      <c r="C129" s="348"/>
    </row>
    <row r="130" spans="2:3" ht="23.1" customHeight="1">
      <c r="B130" s="348"/>
      <c r="C130" s="348"/>
    </row>
    <row r="131" spans="2:3" ht="23.1" customHeight="1">
      <c r="B131" s="348"/>
      <c r="C131" s="348"/>
    </row>
    <row r="132" spans="2:3" ht="23.1" customHeight="1">
      <c r="B132" s="348"/>
      <c r="C132" s="348"/>
    </row>
    <row r="133" spans="2:3" ht="23.1" customHeight="1">
      <c r="B133" s="348"/>
      <c r="C133" s="348"/>
    </row>
    <row r="134" spans="2:3" ht="23.1" customHeight="1">
      <c r="B134" s="348"/>
      <c r="C134" s="348"/>
    </row>
    <row r="135" spans="2:3" ht="23.1" customHeight="1">
      <c r="B135" s="348"/>
      <c r="C135" s="348"/>
    </row>
    <row r="136" spans="2:3" ht="23.1" customHeight="1"/>
    <row r="137" spans="2:3" ht="23.1" customHeight="1"/>
    <row r="138" spans="2:3" ht="23.1" customHeight="1"/>
    <row r="139" spans="2:3" ht="23.1" customHeight="1"/>
    <row r="140" spans="2:3" ht="23.1" customHeight="1"/>
    <row r="141" spans="2:3" ht="23.1" customHeight="1"/>
    <row r="142" spans="2:3" ht="23.1" customHeight="1"/>
    <row r="143" spans="2:3" ht="23.1" customHeight="1"/>
    <row r="144" spans="2:3" ht="23.1" customHeight="1"/>
    <row r="145" ht="23.1" customHeight="1"/>
    <row r="146" ht="23.1" customHeight="1"/>
    <row r="147" ht="23.1" customHeight="1"/>
    <row r="148" ht="23.1" customHeight="1"/>
    <row r="149" ht="23.1" customHeight="1"/>
    <row r="150" ht="23.1" customHeight="1"/>
    <row r="151" ht="23.1" customHeight="1"/>
    <row r="152" ht="23.1" customHeight="1"/>
    <row r="153" ht="23.1" customHeight="1"/>
    <row r="154" ht="23.1" customHeight="1"/>
    <row r="155" ht="23.1" customHeight="1"/>
    <row r="156" ht="23.1" customHeight="1"/>
    <row r="157" ht="23.1" customHeight="1"/>
    <row r="158" ht="23.1" customHeight="1"/>
    <row r="159" ht="23.1" customHeight="1"/>
    <row r="160" ht="23.1" customHeight="1"/>
    <row r="161" ht="23.1" customHeight="1"/>
    <row r="162" ht="23.1" customHeight="1"/>
    <row r="163" ht="23.1" customHeight="1"/>
    <row r="164" ht="23.1" customHeight="1"/>
    <row r="165" ht="23.1" customHeight="1"/>
    <row r="166" ht="23.1" customHeight="1"/>
    <row r="167" ht="23.1" customHeight="1"/>
    <row r="168" ht="23.1" customHeight="1"/>
    <row r="169" ht="23.1" customHeight="1"/>
    <row r="170" ht="23.1" customHeight="1"/>
    <row r="171" ht="23.1" customHeight="1"/>
    <row r="172" ht="23.1" customHeight="1"/>
    <row r="173" ht="23.1" customHeight="1"/>
    <row r="174" ht="23.1" customHeight="1"/>
    <row r="175" ht="23.1" customHeight="1"/>
    <row r="176" ht="23.1" customHeight="1"/>
    <row r="177" ht="23.1" customHeight="1"/>
    <row r="178" ht="23.1" customHeight="1"/>
    <row r="179" ht="23.1" customHeight="1"/>
    <row r="180" ht="23.1" customHeight="1"/>
    <row r="181" ht="23.1" customHeight="1"/>
    <row r="182" ht="23.1" customHeight="1"/>
    <row r="183" ht="23.1" customHeight="1"/>
    <row r="184" ht="23.1" customHeight="1"/>
    <row r="185" ht="23.1" customHeight="1"/>
    <row r="186" ht="23.1" customHeight="1"/>
    <row r="187" ht="23.1" customHeight="1"/>
    <row r="188" ht="23.1" customHeight="1"/>
    <row r="189" ht="23.1" customHeight="1"/>
    <row r="190" ht="23.1" customHeight="1"/>
    <row r="191" ht="23.1" customHeight="1"/>
    <row r="192" ht="23.1" customHeight="1"/>
    <row r="193" ht="23.1" customHeight="1"/>
    <row r="194" ht="23.1" customHeight="1"/>
    <row r="195" ht="23.1" customHeight="1"/>
    <row r="196" ht="23.1" customHeight="1"/>
    <row r="197" ht="23.1" customHeight="1"/>
    <row r="198" ht="23.1" customHeight="1"/>
    <row r="199" ht="23.1" customHeight="1"/>
    <row r="200" ht="23.1" customHeight="1"/>
    <row r="201" ht="23.1" customHeight="1"/>
    <row r="202" ht="23.1" customHeight="1"/>
    <row r="203" ht="23.1" customHeight="1"/>
    <row r="204" ht="23.1" customHeight="1"/>
    <row r="205" ht="23.1" customHeight="1"/>
    <row r="206" ht="23.1" customHeight="1"/>
    <row r="207" ht="23.1" customHeight="1"/>
    <row r="208" ht="23.1" customHeight="1"/>
    <row r="209" ht="23.1" customHeight="1"/>
    <row r="210" ht="23.1" customHeight="1"/>
    <row r="211" ht="23.1" customHeight="1"/>
    <row r="212" ht="23.1" customHeight="1"/>
    <row r="213" ht="23.1" customHeight="1"/>
    <row r="214" ht="23.1" customHeight="1"/>
    <row r="215" ht="23.1" customHeight="1"/>
    <row r="216" ht="23.1" customHeight="1"/>
    <row r="217" ht="23.1" customHeight="1"/>
    <row r="218" ht="23.1" customHeight="1"/>
    <row r="219" ht="23.1" customHeight="1"/>
    <row r="220" ht="23.1" customHeight="1"/>
    <row r="221" ht="23.1" customHeight="1"/>
    <row r="222" ht="23.1" customHeight="1"/>
    <row r="223" ht="23.1" customHeight="1"/>
    <row r="224" ht="23.1" customHeight="1"/>
    <row r="225" ht="23.1" customHeight="1"/>
    <row r="226" ht="23.1" customHeight="1"/>
    <row r="227" ht="23.1" customHeight="1"/>
    <row r="228" ht="23.1" customHeight="1"/>
    <row r="229" ht="23.1" customHeight="1"/>
    <row r="230" ht="23.1" customHeight="1"/>
    <row r="231" ht="23.1" customHeight="1"/>
    <row r="232" ht="23.1" customHeight="1"/>
    <row r="233" ht="23.1" customHeight="1"/>
    <row r="234" ht="23.1" customHeight="1"/>
    <row r="235" ht="23.1" customHeight="1"/>
    <row r="236" ht="23.1" customHeight="1"/>
    <row r="237" ht="23.1" customHeight="1"/>
    <row r="238" ht="23.1" customHeight="1"/>
    <row r="239" ht="23.1" customHeight="1"/>
    <row r="240" ht="23.1" customHeight="1"/>
    <row r="241" ht="23.1" customHeight="1"/>
    <row r="242" ht="23.1" customHeight="1"/>
    <row r="243" ht="23.1" customHeight="1"/>
    <row r="244" ht="23.1" customHeight="1"/>
    <row r="245" ht="23.1" customHeight="1"/>
    <row r="246" ht="23.1" customHeight="1"/>
    <row r="247" ht="23.1" customHeight="1"/>
    <row r="248" ht="23.1" customHeight="1"/>
    <row r="249" ht="23.1" customHeight="1"/>
    <row r="250" ht="23.1" customHeight="1"/>
    <row r="251" ht="23.1" customHeight="1"/>
    <row r="252" ht="23.1" customHeight="1"/>
    <row r="253" ht="23.1" customHeight="1"/>
    <row r="254" ht="23.1" customHeight="1"/>
    <row r="255" ht="23.1" customHeight="1"/>
    <row r="256" ht="23.1" customHeight="1"/>
    <row r="257" ht="23.1" customHeight="1"/>
    <row r="258" ht="23.1" customHeight="1"/>
    <row r="259" ht="23.1" customHeight="1"/>
    <row r="260" ht="23.1" customHeight="1"/>
    <row r="261" ht="23.1" customHeight="1"/>
    <row r="262" ht="23.1" customHeight="1"/>
    <row r="263" ht="23.1" customHeight="1"/>
    <row r="264" ht="23.1" customHeight="1"/>
    <row r="265" ht="23.1" customHeight="1"/>
    <row r="266" ht="23.1" customHeight="1"/>
    <row r="267" ht="23.1" customHeight="1"/>
    <row r="268" ht="23.1" customHeight="1"/>
    <row r="269" ht="23.1" customHeight="1"/>
    <row r="270" ht="23.1" customHeight="1"/>
    <row r="271" ht="23.1" customHeight="1"/>
    <row r="272" ht="23.1" customHeight="1"/>
    <row r="273" ht="23.1" customHeight="1"/>
    <row r="274" ht="23.1" customHeight="1"/>
    <row r="275" ht="23.1" customHeight="1"/>
    <row r="276" ht="23.1" customHeight="1"/>
    <row r="277" ht="23.1" customHeight="1"/>
    <row r="278" ht="23.1" customHeight="1"/>
    <row r="279" ht="23.1" customHeight="1"/>
    <row r="280" ht="23.1" customHeight="1"/>
    <row r="281" ht="23.1" customHeight="1"/>
    <row r="282" ht="23.1" customHeight="1"/>
    <row r="283" ht="23.1" customHeight="1"/>
    <row r="284" ht="23.1" customHeight="1"/>
    <row r="285" ht="23.1" customHeight="1"/>
    <row r="286" ht="23.1" customHeight="1"/>
    <row r="287" ht="23.1" customHeight="1"/>
    <row r="288" ht="23.1" customHeight="1"/>
    <row r="289" ht="23.1" customHeight="1"/>
    <row r="290" ht="23.1" customHeight="1"/>
    <row r="291" ht="23.1" customHeight="1"/>
    <row r="292" ht="23.1" customHeight="1"/>
    <row r="293" ht="23.1" customHeight="1"/>
    <row r="294" ht="23.1" customHeight="1"/>
    <row r="295" ht="23.1" customHeight="1"/>
    <row r="296" ht="23.1" customHeight="1"/>
    <row r="297" ht="23.1" customHeight="1"/>
    <row r="298" ht="23.1" customHeight="1"/>
    <row r="299" ht="23.1" customHeight="1"/>
    <row r="300" ht="23.1" customHeight="1"/>
    <row r="301" ht="23.1" customHeight="1"/>
    <row r="302" ht="23.1" customHeight="1"/>
    <row r="303" ht="23.1" customHeight="1"/>
    <row r="304" ht="23.1" customHeight="1"/>
    <row r="305" ht="23.1" customHeight="1"/>
    <row r="306" ht="23.1" customHeight="1"/>
    <row r="307" ht="23.1" customHeight="1"/>
    <row r="308" ht="23.1" customHeight="1"/>
    <row r="309" ht="23.1" customHeight="1"/>
    <row r="310" ht="23.1" customHeight="1"/>
    <row r="311" ht="23.1" customHeight="1"/>
    <row r="312" ht="23.1" customHeight="1"/>
    <row r="313" ht="23.1" customHeight="1"/>
    <row r="314" ht="23.1" customHeight="1"/>
    <row r="315" ht="23.1" customHeight="1"/>
    <row r="316" ht="23.1" customHeight="1"/>
    <row r="317" ht="23.1" customHeight="1"/>
    <row r="318" ht="23.1" customHeight="1"/>
    <row r="319" ht="23.1" customHeight="1"/>
    <row r="320" ht="23.1" customHeight="1"/>
    <row r="321" ht="23.1" customHeight="1"/>
    <row r="322" ht="23.1" customHeight="1"/>
    <row r="323" ht="23.1" customHeight="1"/>
    <row r="324" ht="23.1" customHeight="1"/>
    <row r="325" ht="23.1" customHeight="1"/>
    <row r="326" ht="23.1" customHeight="1"/>
    <row r="327" ht="23.1" customHeight="1"/>
    <row r="328" ht="23.1" customHeight="1"/>
    <row r="329" ht="23.1" customHeight="1"/>
    <row r="330" ht="23.1" customHeight="1"/>
    <row r="331" ht="23.1" customHeight="1"/>
    <row r="332" ht="23.1" customHeight="1"/>
    <row r="333" ht="23.1" customHeight="1"/>
    <row r="334" ht="23.1" customHeight="1"/>
    <row r="335" ht="23.1" customHeight="1"/>
    <row r="336" ht="23.1" customHeight="1"/>
    <row r="337" ht="23.1" customHeight="1"/>
    <row r="338" ht="23.1" customHeight="1"/>
    <row r="339" ht="23.1" customHeight="1"/>
    <row r="340" ht="23.1" customHeight="1"/>
    <row r="341" ht="23.1" customHeight="1"/>
    <row r="342" ht="23.1" customHeight="1"/>
    <row r="343" ht="23.1" customHeight="1"/>
    <row r="344" ht="23.1" customHeight="1"/>
    <row r="345" ht="23.1" customHeight="1"/>
    <row r="346" ht="23.1" customHeight="1"/>
    <row r="347" ht="23.1" customHeight="1"/>
    <row r="348" ht="23.1" customHeight="1"/>
    <row r="349" ht="23.1" customHeight="1"/>
    <row r="350" ht="23.1" customHeight="1"/>
    <row r="351" ht="23.1" customHeight="1"/>
    <row r="352" ht="23.1" customHeight="1"/>
    <row r="353" ht="23.1" customHeight="1"/>
    <row r="354" ht="23.1" customHeight="1"/>
    <row r="355" ht="23.1" customHeight="1"/>
    <row r="356" ht="23.1" customHeight="1"/>
    <row r="357" ht="23.1" customHeight="1"/>
    <row r="358" ht="23.1" customHeight="1"/>
    <row r="359" ht="23.1" customHeight="1"/>
    <row r="360" ht="23.1" customHeight="1"/>
    <row r="361" ht="23.1" customHeight="1"/>
    <row r="362" ht="23.1" customHeight="1"/>
    <row r="363" ht="23.1" customHeight="1"/>
    <row r="364" ht="23.1" customHeight="1"/>
    <row r="365" ht="23.1" customHeight="1"/>
    <row r="366" ht="23.1" customHeight="1"/>
    <row r="367" ht="23.1" customHeight="1"/>
    <row r="368" ht="23.1" customHeight="1"/>
    <row r="369" ht="23.1" customHeight="1"/>
    <row r="370" ht="23.1" customHeight="1"/>
    <row r="371" ht="23.1" customHeight="1"/>
    <row r="372" ht="23.1" customHeight="1"/>
    <row r="373" ht="23.1" customHeight="1"/>
    <row r="374" ht="23.1" customHeight="1"/>
    <row r="375" ht="23.1" customHeight="1"/>
    <row r="376" ht="23.1" customHeight="1"/>
    <row r="377" ht="23.1" customHeight="1"/>
    <row r="378" ht="23.1" customHeight="1"/>
    <row r="379" ht="23.1" customHeight="1"/>
    <row r="380" ht="23.1" customHeight="1"/>
    <row r="381" ht="23.1" customHeight="1"/>
    <row r="382" ht="23.1" customHeight="1"/>
    <row r="383" ht="23.1" customHeight="1"/>
    <row r="384" ht="23.1" customHeight="1"/>
    <row r="385" ht="23.1" customHeight="1"/>
    <row r="386" ht="23.1" customHeight="1"/>
    <row r="387" ht="23.1" customHeight="1"/>
    <row r="388" ht="23.1" customHeight="1"/>
    <row r="389" ht="23.1" customHeight="1"/>
    <row r="390" ht="23.1" customHeight="1"/>
    <row r="391" ht="23.1" customHeight="1"/>
    <row r="392" ht="23.1" customHeight="1"/>
    <row r="393" ht="23.1" customHeight="1"/>
    <row r="394" ht="23.1" customHeight="1"/>
    <row r="395" ht="23.1" customHeight="1"/>
    <row r="396" ht="23.1" customHeight="1"/>
    <row r="397" ht="23.1" customHeight="1"/>
    <row r="398" ht="23.1" customHeight="1"/>
    <row r="399" ht="23.1" customHeight="1"/>
    <row r="400" ht="23.1" customHeight="1"/>
    <row r="401" ht="23.1" customHeight="1"/>
    <row r="402" ht="23.1" customHeight="1"/>
    <row r="403" ht="23.1" customHeight="1"/>
    <row r="404" ht="23.1" customHeight="1"/>
    <row r="405" ht="23.1" customHeight="1"/>
    <row r="406" ht="23.1" customHeight="1"/>
    <row r="407" ht="23.1" customHeight="1"/>
    <row r="408" ht="23.1" customHeight="1"/>
    <row r="409" ht="23.1" customHeight="1"/>
    <row r="410" ht="23.1" customHeight="1"/>
    <row r="411" ht="23.1" customHeight="1"/>
    <row r="412" ht="23.1" customHeight="1"/>
    <row r="413" ht="23.1" customHeight="1"/>
    <row r="414" ht="23.1" customHeight="1"/>
    <row r="415" ht="23.1" customHeight="1"/>
    <row r="416" ht="23.1" customHeight="1"/>
    <row r="417" ht="23.1" customHeight="1"/>
    <row r="418" ht="23.1" customHeight="1"/>
    <row r="419" ht="23.1" customHeight="1"/>
    <row r="420" ht="23.1" customHeight="1"/>
    <row r="421" ht="23.1" customHeight="1"/>
    <row r="422" ht="23.1" customHeight="1"/>
    <row r="423" ht="23.1" customHeight="1"/>
    <row r="424" ht="23.1" customHeight="1"/>
    <row r="425" ht="23.1" customHeight="1"/>
    <row r="426" ht="23.1" customHeight="1"/>
    <row r="427" ht="23.1" customHeight="1"/>
    <row r="428" ht="23.1" customHeight="1"/>
    <row r="429" ht="23.1" customHeight="1"/>
    <row r="430" ht="23.1" customHeight="1"/>
    <row r="431" ht="23.1" customHeight="1"/>
    <row r="432" ht="23.1" customHeight="1"/>
    <row r="433" ht="23.1" customHeight="1"/>
    <row r="434" ht="23.1" customHeight="1"/>
    <row r="435" ht="23.1" customHeight="1"/>
    <row r="436" ht="23.1" customHeight="1"/>
    <row r="437" ht="23.1" customHeight="1"/>
    <row r="438" ht="23.1" customHeight="1"/>
    <row r="439" ht="23.1" customHeight="1"/>
    <row r="440" ht="23.1" customHeight="1"/>
    <row r="441" ht="23.1" customHeight="1"/>
    <row r="442" ht="23.1" customHeight="1"/>
    <row r="443" ht="23.1" customHeight="1"/>
    <row r="444" ht="23.1" customHeight="1"/>
    <row r="445" ht="23.1" customHeight="1"/>
    <row r="446" ht="23.1" customHeight="1"/>
    <row r="447" ht="23.1" customHeight="1"/>
    <row r="448" ht="23.1" customHeight="1"/>
    <row r="449" ht="23.1" customHeight="1"/>
    <row r="450" ht="23.1" customHeight="1"/>
    <row r="451" ht="23.1" customHeight="1"/>
    <row r="452" ht="23.1" customHeight="1"/>
    <row r="453" ht="23.1" customHeight="1"/>
    <row r="454" ht="23.1" customHeight="1"/>
    <row r="455" ht="23.1" customHeight="1"/>
    <row r="456" ht="23.1" customHeight="1"/>
    <row r="457" ht="23.1" customHeight="1"/>
    <row r="458" ht="23.1" customHeight="1"/>
    <row r="459" ht="23.1" customHeight="1"/>
    <row r="460" ht="23.1" customHeight="1"/>
    <row r="461" ht="23.1" customHeight="1"/>
    <row r="462" ht="23.1" customHeight="1"/>
    <row r="463" ht="23.1" customHeight="1"/>
    <row r="464" ht="23.1" customHeight="1"/>
    <row r="465" ht="23.1" customHeight="1"/>
    <row r="466" ht="23.1" customHeight="1"/>
    <row r="467" ht="23.1" customHeight="1"/>
    <row r="468" ht="23.1" customHeight="1"/>
    <row r="469" ht="23.1" customHeight="1"/>
    <row r="470" ht="23.1" customHeight="1"/>
    <row r="471" ht="23.1" customHeight="1"/>
    <row r="472" ht="23.1" customHeight="1"/>
    <row r="473" ht="23.1" customHeight="1"/>
    <row r="474" ht="23.1" customHeight="1"/>
    <row r="475" ht="23.1" customHeight="1"/>
    <row r="476" ht="23.1" customHeight="1"/>
    <row r="477" ht="23.1" customHeight="1"/>
    <row r="478" ht="23.1" customHeight="1"/>
    <row r="479" ht="23.1" customHeight="1"/>
    <row r="480" ht="23.1" customHeight="1"/>
    <row r="481" ht="23.1" customHeight="1"/>
    <row r="482" ht="23.1" customHeight="1"/>
    <row r="483" ht="23.1" customHeight="1"/>
    <row r="484" ht="23.1" customHeight="1"/>
    <row r="485" ht="23.1" customHeight="1"/>
    <row r="486" ht="23.1" customHeight="1"/>
    <row r="487" ht="23.1" customHeight="1"/>
    <row r="488" ht="23.1" customHeight="1"/>
    <row r="489" ht="23.1" customHeight="1"/>
    <row r="490" ht="23.1" customHeight="1"/>
    <row r="491" ht="23.1" customHeight="1"/>
    <row r="492" ht="23.1" customHeight="1"/>
    <row r="493" ht="23.1" customHeight="1"/>
    <row r="494" ht="23.1" customHeight="1"/>
    <row r="495" ht="23.1" customHeight="1"/>
    <row r="496" ht="23.1" customHeight="1"/>
    <row r="497" ht="23.1" customHeight="1"/>
    <row r="498" ht="23.1" customHeight="1"/>
    <row r="499" ht="23.1" customHeight="1"/>
    <row r="500" ht="23.1" customHeight="1"/>
    <row r="501" ht="23.1" customHeight="1"/>
    <row r="502" ht="23.1" customHeight="1"/>
    <row r="503" ht="23.1" customHeight="1"/>
    <row r="504" ht="23.1" customHeight="1"/>
    <row r="505" ht="23.1" customHeight="1"/>
    <row r="506" ht="23.1" customHeight="1"/>
    <row r="507" ht="23.1" customHeight="1"/>
    <row r="508" ht="23.1" customHeight="1"/>
    <row r="509" ht="23.1" customHeight="1"/>
    <row r="510" ht="23.1" customHeight="1"/>
    <row r="511" ht="23.1" customHeight="1"/>
    <row r="512" ht="23.1" customHeight="1"/>
    <row r="513" ht="23.1" customHeight="1"/>
    <row r="514" ht="23.1" customHeight="1"/>
    <row r="515" ht="23.1" customHeight="1"/>
    <row r="516" ht="23.1" customHeight="1"/>
    <row r="517" ht="23.1" customHeight="1"/>
    <row r="518" ht="23.1" customHeight="1"/>
    <row r="519" ht="23.1" customHeight="1"/>
    <row r="520" ht="23.1" customHeight="1"/>
    <row r="521" ht="23.1" customHeight="1"/>
    <row r="522" ht="23.1" customHeight="1"/>
    <row r="523" ht="23.1" customHeight="1"/>
    <row r="524" ht="23.1" customHeight="1"/>
    <row r="525" ht="23.1" customHeight="1"/>
    <row r="526" ht="23.1" customHeight="1"/>
    <row r="527" ht="23.1" customHeight="1"/>
    <row r="528" ht="23.1" customHeight="1"/>
    <row r="529" ht="23.1" customHeight="1"/>
    <row r="530" ht="23.1" customHeight="1"/>
    <row r="531" ht="23.1" customHeight="1"/>
    <row r="532" ht="23.1" customHeight="1"/>
    <row r="533" ht="23.1" customHeight="1"/>
    <row r="534" ht="23.1" customHeight="1"/>
    <row r="535" ht="23.1" customHeight="1"/>
    <row r="536" ht="23.1" customHeight="1"/>
    <row r="537" ht="23.1" customHeight="1"/>
    <row r="538" ht="23.1" customHeight="1"/>
    <row r="539" ht="23.1" customHeight="1"/>
    <row r="540" ht="23.1" customHeight="1"/>
    <row r="541" ht="23.1" customHeight="1"/>
    <row r="542" ht="23.1" customHeight="1"/>
    <row r="543" ht="23.1" customHeight="1"/>
    <row r="544" ht="23.1" customHeight="1"/>
    <row r="545" ht="23.1" customHeight="1"/>
    <row r="546" ht="23.1" customHeight="1"/>
    <row r="547" ht="23.1" customHeight="1"/>
    <row r="548" ht="23.1" customHeight="1"/>
    <row r="549" ht="23.1" customHeight="1"/>
    <row r="550" ht="23.1" customHeight="1"/>
    <row r="551" ht="23.1" customHeight="1"/>
    <row r="552" ht="23.1" customHeight="1"/>
    <row r="553" ht="23.1" customHeight="1"/>
    <row r="554" ht="23.1" customHeight="1"/>
    <row r="555" ht="23.1" customHeight="1"/>
    <row r="556" ht="23.1" customHeight="1"/>
    <row r="557" ht="23.1" customHeight="1"/>
    <row r="558" ht="23.1" customHeight="1"/>
    <row r="559" ht="23.1" customHeight="1"/>
    <row r="560" ht="23.1" customHeight="1"/>
    <row r="561" ht="23.1" customHeight="1"/>
    <row r="562" ht="23.1" customHeight="1"/>
    <row r="563" ht="23.1" customHeight="1"/>
    <row r="564" ht="23.1" customHeight="1"/>
    <row r="565" ht="23.1" customHeight="1"/>
    <row r="566" ht="23.1" customHeight="1"/>
    <row r="567" ht="23.1" customHeight="1"/>
    <row r="568" ht="23.1" customHeight="1"/>
    <row r="569" ht="23.1" customHeight="1"/>
    <row r="570" ht="23.1" customHeight="1"/>
    <row r="571" ht="23.1" customHeight="1"/>
    <row r="572" ht="23.1" customHeight="1"/>
    <row r="573" ht="23.1" customHeight="1"/>
    <row r="574" ht="23.1" customHeight="1"/>
    <row r="575" ht="23.1" customHeight="1"/>
    <row r="576" ht="23.1" customHeight="1"/>
    <row r="577" ht="23.1" customHeight="1"/>
    <row r="578" ht="23.1" customHeight="1"/>
    <row r="579" ht="23.1" customHeight="1"/>
    <row r="580" ht="23.1" customHeight="1"/>
    <row r="581" ht="23.1" customHeight="1"/>
    <row r="582" ht="23.1" customHeight="1"/>
    <row r="583" ht="23.1" customHeight="1"/>
    <row r="584" ht="23.1" customHeight="1"/>
    <row r="585" ht="23.1" customHeight="1"/>
    <row r="586" ht="23.1" customHeight="1"/>
    <row r="587" ht="23.1" customHeight="1"/>
    <row r="588" ht="23.1" customHeight="1"/>
    <row r="589" ht="23.1" customHeight="1"/>
    <row r="590" ht="23.1" customHeight="1"/>
    <row r="591" ht="23.1" customHeight="1"/>
    <row r="592" ht="23.1" customHeight="1"/>
    <row r="593" ht="23.1" customHeight="1"/>
    <row r="594" ht="23.1" customHeight="1"/>
    <row r="595" ht="23.1" customHeight="1"/>
    <row r="596" ht="23.1" customHeight="1"/>
    <row r="597" ht="23.1" customHeight="1"/>
    <row r="598" ht="23.1" customHeight="1"/>
    <row r="599" ht="23.1" customHeight="1"/>
    <row r="600" ht="23.1" customHeight="1"/>
    <row r="601" ht="23.1" customHeight="1"/>
    <row r="602" ht="23.1" customHeight="1"/>
    <row r="603" ht="23.1" customHeight="1"/>
    <row r="604" ht="23.1" customHeight="1"/>
    <row r="605" ht="23.1" customHeight="1"/>
    <row r="606" ht="23.1" customHeight="1"/>
    <row r="607" ht="23.1" customHeight="1"/>
    <row r="608" ht="23.1" customHeight="1"/>
    <row r="609" ht="23.1" customHeight="1"/>
    <row r="610" ht="23.1" customHeight="1"/>
    <row r="611" ht="23.1" customHeight="1"/>
    <row r="612" ht="23.1" customHeight="1"/>
    <row r="613" ht="23.1" customHeight="1"/>
    <row r="614" ht="23.1" customHeight="1"/>
    <row r="615" ht="23.1" customHeight="1"/>
    <row r="616" ht="23.1" customHeight="1"/>
    <row r="617" ht="23.1" customHeight="1"/>
    <row r="618" ht="23.1" customHeight="1"/>
    <row r="619" ht="23.1" customHeight="1"/>
    <row r="620" ht="23.1" customHeight="1"/>
    <row r="621" ht="23.1" customHeight="1"/>
    <row r="622" ht="23.1" customHeight="1"/>
    <row r="623" ht="23.1" customHeight="1"/>
    <row r="624" ht="23.1" customHeight="1"/>
    <row r="625" ht="23.1" customHeight="1"/>
    <row r="626" ht="23.1" customHeight="1"/>
    <row r="627" ht="23.1" customHeight="1"/>
    <row r="628" ht="23.1" customHeight="1"/>
    <row r="629" ht="23.1" customHeight="1"/>
    <row r="630" ht="23.1" customHeight="1"/>
    <row r="631" ht="23.1" customHeight="1"/>
    <row r="632" ht="23.1" customHeight="1"/>
    <row r="633" ht="23.1" customHeight="1"/>
    <row r="634" ht="23.1" customHeight="1"/>
    <row r="635" ht="23.1" customHeight="1"/>
    <row r="636" ht="23.1" customHeight="1"/>
    <row r="637" ht="23.1" customHeight="1"/>
    <row r="638" ht="23.1" customHeight="1"/>
    <row r="639" ht="23.1" customHeight="1"/>
    <row r="640" ht="23.1" customHeight="1"/>
    <row r="641" ht="23.1" customHeight="1"/>
    <row r="642" ht="23.1" customHeight="1"/>
    <row r="643" ht="23.1" customHeight="1"/>
    <row r="644" ht="23.1" customHeight="1"/>
    <row r="645" ht="23.1" customHeight="1"/>
    <row r="646" ht="23.1" customHeight="1"/>
    <row r="647" ht="23.1" customHeight="1"/>
    <row r="648" ht="23.1" customHeight="1"/>
    <row r="649" ht="23.1" customHeight="1"/>
    <row r="650" ht="23.1" customHeight="1"/>
    <row r="651" ht="23.1" customHeight="1"/>
    <row r="652" ht="23.1" customHeight="1"/>
    <row r="653" ht="23.1" customHeight="1"/>
    <row r="654" ht="23.1" customHeight="1"/>
    <row r="655" ht="23.1" customHeight="1"/>
    <row r="656" ht="23.1" customHeight="1"/>
    <row r="657" ht="23.1" customHeight="1"/>
    <row r="658" ht="23.1" customHeight="1"/>
    <row r="659" ht="23.1" customHeight="1"/>
    <row r="660" ht="23.1" customHeight="1"/>
    <row r="661" ht="23.1" customHeight="1"/>
    <row r="662" ht="23.1" customHeight="1"/>
    <row r="663" ht="23.1" customHeight="1"/>
    <row r="664" ht="23.1" customHeight="1"/>
    <row r="665" ht="23.1" customHeight="1"/>
    <row r="666" ht="23.1" customHeight="1"/>
    <row r="667" ht="23.1" customHeight="1"/>
    <row r="668" ht="23.1" customHeight="1"/>
    <row r="669" ht="23.1" customHeight="1"/>
    <row r="670" ht="23.1" customHeight="1"/>
    <row r="671" ht="23.1" customHeight="1"/>
    <row r="672" ht="23.1" customHeight="1"/>
    <row r="673" ht="23.1" customHeight="1"/>
    <row r="674" ht="23.1" customHeight="1"/>
    <row r="675" ht="23.1" customHeight="1"/>
    <row r="676" ht="23.1" customHeight="1"/>
    <row r="677" ht="23.1" customHeight="1"/>
    <row r="678" ht="23.1" customHeight="1"/>
    <row r="679" ht="23.1" customHeight="1"/>
    <row r="680" ht="23.1" customHeight="1"/>
    <row r="681" ht="23.1" customHeight="1"/>
    <row r="682" ht="23.1" customHeight="1"/>
    <row r="683" ht="23.1" customHeight="1"/>
    <row r="684" ht="23.1" customHeight="1"/>
    <row r="685" ht="23.1" customHeight="1"/>
    <row r="686" ht="23.1" customHeight="1"/>
    <row r="687" ht="23.1" customHeight="1"/>
    <row r="688" ht="23.1" customHeight="1"/>
    <row r="689" ht="23.1" customHeight="1"/>
    <row r="690" ht="23.1" customHeight="1"/>
    <row r="691" ht="23.1" customHeight="1"/>
    <row r="692" ht="23.1" customHeight="1"/>
    <row r="693" ht="23.1" customHeight="1"/>
    <row r="694" ht="23.1" customHeight="1"/>
    <row r="695" ht="23.1" customHeight="1"/>
    <row r="696" ht="23.1" customHeight="1"/>
    <row r="697" ht="23.1" customHeight="1"/>
    <row r="698" ht="23.1" customHeight="1"/>
    <row r="699" ht="23.1" customHeight="1"/>
    <row r="700" ht="23.1" customHeight="1"/>
    <row r="701" ht="23.1" customHeight="1"/>
    <row r="702" ht="23.1" customHeight="1"/>
    <row r="703" ht="23.1" customHeight="1"/>
    <row r="704" ht="23.1" customHeight="1"/>
    <row r="705" ht="23.1" customHeight="1"/>
    <row r="706" ht="23.1" customHeight="1"/>
    <row r="707" ht="23.1" customHeight="1"/>
    <row r="708" ht="23.1" customHeight="1"/>
    <row r="709" ht="23.1" customHeight="1"/>
    <row r="710" ht="23.1" customHeight="1"/>
    <row r="711" ht="23.1" customHeight="1"/>
    <row r="712" ht="23.1" customHeight="1"/>
    <row r="713" ht="23.1" customHeight="1"/>
    <row r="714" ht="23.1" customHeight="1"/>
    <row r="715" ht="23.1" customHeight="1"/>
    <row r="716" ht="23.1" customHeight="1"/>
    <row r="717" ht="23.1" customHeight="1"/>
    <row r="718" ht="23.1" customHeight="1"/>
    <row r="719" ht="23.1" customHeight="1"/>
    <row r="720" ht="23.1" customHeight="1"/>
    <row r="721" ht="23.1" customHeight="1"/>
    <row r="722" ht="23.1" customHeight="1"/>
    <row r="723" ht="23.1" customHeight="1"/>
    <row r="724" ht="23.1" customHeight="1"/>
    <row r="725" ht="23.1" customHeight="1"/>
    <row r="726" ht="23.1" customHeight="1"/>
    <row r="727" ht="23.1" customHeight="1"/>
    <row r="728" ht="23.1" customHeight="1"/>
    <row r="729" ht="23.1" customHeight="1"/>
    <row r="730" ht="23.1" customHeight="1"/>
    <row r="731" ht="23.1" customHeight="1"/>
    <row r="732" ht="23.1" customHeight="1"/>
    <row r="733" ht="23.1" customHeight="1"/>
    <row r="734" ht="23.1" customHeight="1"/>
    <row r="735" ht="23.1" customHeight="1"/>
    <row r="736" ht="23.1" customHeight="1"/>
    <row r="737" ht="23.1" customHeight="1"/>
    <row r="738" ht="23.1" customHeight="1"/>
    <row r="739" ht="23.1" customHeight="1"/>
    <row r="740" ht="23.1" customHeight="1"/>
    <row r="741" ht="23.1" customHeight="1"/>
    <row r="742" ht="23.1" customHeight="1"/>
    <row r="743" ht="23.1" customHeight="1"/>
    <row r="744" ht="23.1" customHeight="1"/>
    <row r="745" ht="23.1" customHeight="1"/>
    <row r="746" ht="23.1" customHeight="1"/>
    <row r="747" ht="23.1" customHeight="1"/>
    <row r="748" ht="23.1" customHeight="1"/>
    <row r="749" ht="23.1" customHeight="1"/>
    <row r="750" ht="23.1" customHeight="1"/>
    <row r="751" ht="23.1" customHeight="1"/>
    <row r="752" ht="23.1" customHeight="1"/>
    <row r="753" ht="23.1" customHeight="1"/>
    <row r="754" ht="23.1" customHeight="1"/>
    <row r="755" ht="23.1" customHeight="1"/>
    <row r="756" ht="23.1" customHeight="1"/>
    <row r="757" ht="23.1" customHeight="1"/>
    <row r="758" ht="23.1" customHeight="1"/>
    <row r="759" ht="23.1" customHeight="1"/>
    <row r="760" ht="23.1" customHeight="1"/>
    <row r="761" ht="23.1" customHeight="1"/>
    <row r="762" ht="23.1" customHeight="1"/>
    <row r="763" ht="23.1" customHeight="1"/>
    <row r="764" ht="23.1" customHeight="1"/>
    <row r="765" ht="23.1" customHeight="1"/>
    <row r="766" ht="23.1" customHeight="1"/>
    <row r="767" ht="23.1" customHeight="1"/>
    <row r="768" ht="23.1" customHeight="1"/>
    <row r="769" ht="23.1" customHeight="1"/>
    <row r="770" ht="23.1" customHeight="1"/>
    <row r="771" ht="23.1" customHeight="1"/>
    <row r="772" ht="23.1" customHeight="1"/>
    <row r="773" ht="23.1" customHeight="1"/>
    <row r="774" ht="23.1" customHeight="1"/>
    <row r="775" ht="23.1" customHeight="1"/>
    <row r="776" ht="23.1" customHeight="1"/>
    <row r="777" ht="23.1" customHeight="1"/>
    <row r="778" ht="23.1" customHeight="1"/>
    <row r="779" ht="23.1" customHeight="1"/>
    <row r="780" ht="23.1" customHeight="1"/>
    <row r="781" ht="23.1" customHeight="1"/>
    <row r="782" ht="23.1" customHeight="1"/>
    <row r="783" ht="23.1" customHeight="1"/>
    <row r="784" ht="23.1" customHeight="1"/>
    <row r="785" ht="23.1" customHeight="1"/>
    <row r="786" ht="23.1" customHeight="1"/>
    <row r="787" ht="23.1" customHeight="1"/>
    <row r="788" ht="23.1" customHeight="1"/>
    <row r="789" ht="23.1" customHeight="1"/>
    <row r="790" ht="23.1" customHeight="1"/>
    <row r="791" ht="23.1" customHeight="1"/>
    <row r="792" ht="23.1" customHeight="1"/>
    <row r="793" ht="23.1" customHeight="1"/>
    <row r="794" ht="23.1" customHeight="1"/>
    <row r="795" ht="23.1" customHeight="1"/>
    <row r="796" ht="23.1" customHeight="1"/>
    <row r="797" ht="23.1" customHeight="1"/>
    <row r="798" ht="23.1" customHeight="1"/>
    <row r="799" ht="23.1" customHeight="1"/>
    <row r="800" ht="23.1" customHeight="1"/>
    <row r="801" ht="23.1" customHeight="1"/>
    <row r="802" ht="23.1" customHeight="1"/>
    <row r="803" ht="23.1" customHeight="1"/>
    <row r="804" ht="23.1" customHeight="1"/>
    <row r="805" ht="23.1" customHeight="1"/>
    <row r="806" ht="23.1" customHeight="1"/>
    <row r="807" ht="23.1" customHeight="1"/>
    <row r="808" ht="23.1" customHeight="1"/>
    <row r="809" ht="23.1" customHeight="1"/>
    <row r="810" ht="23.1" customHeight="1"/>
    <row r="811" ht="23.1" customHeight="1"/>
    <row r="812" ht="23.1" customHeight="1"/>
    <row r="813" ht="23.1" customHeight="1"/>
    <row r="814" ht="23.1" customHeight="1"/>
    <row r="815" ht="23.1" customHeight="1"/>
    <row r="816" ht="23.1" customHeight="1"/>
    <row r="817" ht="23.1" customHeight="1"/>
    <row r="818" ht="23.1" customHeight="1"/>
    <row r="819" ht="23.1" customHeight="1"/>
    <row r="820" ht="23.1" customHeight="1"/>
    <row r="821" ht="23.1" customHeight="1"/>
    <row r="822" ht="23.1" customHeight="1"/>
    <row r="823" ht="23.1" customHeight="1"/>
    <row r="824" ht="23.1" customHeight="1"/>
    <row r="825" ht="23.1" customHeight="1"/>
    <row r="826" ht="23.1" customHeight="1"/>
    <row r="827" ht="23.1" customHeight="1"/>
    <row r="828" ht="23.1" customHeight="1"/>
    <row r="829" ht="23.1" customHeight="1"/>
    <row r="830" ht="23.1" customHeight="1"/>
    <row r="831" ht="23.1" customHeight="1"/>
    <row r="832" ht="23.1" customHeight="1"/>
    <row r="833" ht="23.1" customHeight="1"/>
    <row r="834" ht="23.1" customHeight="1"/>
    <row r="835" ht="23.1" customHeight="1"/>
    <row r="836" ht="23.1" customHeight="1"/>
    <row r="837" ht="23.1" customHeight="1"/>
    <row r="838" ht="23.1" customHeight="1"/>
    <row r="839" ht="23.1" customHeight="1"/>
    <row r="840" ht="23.1" customHeight="1"/>
    <row r="841" ht="23.1" customHeight="1"/>
    <row r="842" ht="23.1" customHeight="1"/>
    <row r="843" ht="23.1" customHeight="1"/>
    <row r="844" ht="23.1" customHeight="1"/>
    <row r="845" ht="23.1" customHeight="1"/>
    <row r="846" ht="23.1" customHeight="1"/>
    <row r="847" ht="23.1" customHeight="1"/>
    <row r="848" ht="23.1" customHeight="1"/>
    <row r="849" ht="23.1" customHeight="1"/>
    <row r="850" ht="23.1" customHeight="1"/>
    <row r="851" ht="23.1" customHeight="1"/>
    <row r="852" ht="23.1" customHeight="1"/>
    <row r="853" ht="23.1" customHeight="1"/>
    <row r="854" ht="23.1" customHeight="1"/>
    <row r="855" ht="23.1" customHeight="1"/>
    <row r="856" ht="23.1" customHeight="1"/>
    <row r="857" ht="23.1" customHeight="1"/>
    <row r="858" ht="23.1" customHeight="1"/>
    <row r="859" ht="23.1" customHeight="1"/>
    <row r="860" ht="23.1" customHeight="1"/>
    <row r="861" ht="23.1" customHeight="1"/>
    <row r="862" ht="23.1" customHeight="1"/>
    <row r="863" ht="23.1" customHeight="1"/>
    <row r="864" ht="23.1" customHeight="1"/>
    <row r="865" ht="23.1" customHeight="1"/>
    <row r="866" ht="23.1" customHeight="1"/>
    <row r="867" ht="23.1" customHeight="1"/>
    <row r="868" ht="23.1" customHeight="1"/>
    <row r="869" ht="23.1" customHeight="1"/>
    <row r="870" ht="23.1" customHeight="1"/>
    <row r="871" ht="23.1" customHeight="1"/>
    <row r="872" ht="23.1" customHeight="1"/>
    <row r="873" ht="23.1" customHeight="1"/>
    <row r="874" ht="23.1" customHeight="1"/>
    <row r="875" ht="23.1" customHeight="1"/>
    <row r="876" ht="23.1" customHeight="1"/>
    <row r="877" ht="23.1" customHeight="1"/>
    <row r="878" ht="23.1" customHeight="1"/>
    <row r="879" ht="23.1" customHeight="1"/>
    <row r="880" ht="23.1" customHeight="1"/>
    <row r="881" ht="23.1" customHeight="1"/>
    <row r="882" ht="23.1" customHeight="1"/>
    <row r="883" ht="23.1" customHeight="1"/>
    <row r="884" ht="23.1" customHeight="1"/>
    <row r="885" ht="23.1" customHeight="1"/>
    <row r="886" ht="23.1" customHeight="1"/>
    <row r="887" ht="23.1" customHeight="1"/>
    <row r="888" ht="23.1" customHeight="1"/>
    <row r="889" ht="23.1" customHeight="1"/>
    <row r="890" ht="23.1" customHeight="1"/>
    <row r="891" ht="23.1" customHeight="1"/>
    <row r="892" ht="23.1" customHeight="1"/>
    <row r="893" ht="23.1" customHeight="1"/>
    <row r="894" ht="23.1" customHeight="1"/>
    <row r="895" ht="23.1" customHeight="1"/>
    <row r="896" ht="23.1" customHeight="1"/>
    <row r="897" ht="23.1" customHeight="1"/>
    <row r="898" ht="23.1" customHeight="1"/>
    <row r="899" ht="23.1" customHeight="1"/>
    <row r="900" ht="23.1" customHeight="1"/>
    <row r="901" ht="23.1" customHeight="1"/>
    <row r="902" ht="23.1" customHeight="1"/>
    <row r="903" ht="23.1" customHeight="1"/>
    <row r="904" ht="23.1" customHeight="1"/>
    <row r="905" ht="23.1" customHeight="1"/>
    <row r="906" ht="23.1" customHeight="1"/>
    <row r="907" ht="23.1" customHeight="1"/>
    <row r="908" ht="23.1" customHeight="1"/>
    <row r="909" ht="23.1" customHeight="1"/>
    <row r="910" ht="23.1" customHeight="1"/>
    <row r="911" ht="23.1" customHeight="1"/>
    <row r="912" ht="23.1" customHeight="1"/>
    <row r="913" ht="23.1" customHeight="1"/>
    <row r="914" ht="23.1" customHeight="1"/>
    <row r="915" ht="23.1" customHeight="1"/>
    <row r="916" ht="23.1" customHeight="1"/>
    <row r="917" ht="23.1" customHeight="1"/>
    <row r="918" ht="23.1" customHeight="1"/>
    <row r="919" ht="23.1" customHeight="1"/>
    <row r="920" ht="23.1" customHeight="1"/>
    <row r="921" ht="23.1" customHeight="1"/>
    <row r="922" ht="23.1" customHeight="1"/>
    <row r="923" ht="23.1" customHeight="1"/>
    <row r="924" ht="23.1" customHeight="1"/>
    <row r="925" ht="23.1" customHeight="1"/>
    <row r="926" ht="23.1" customHeight="1"/>
    <row r="927" ht="23.1" customHeight="1"/>
    <row r="928" ht="23.1" customHeight="1"/>
    <row r="929" ht="23.1" customHeight="1"/>
    <row r="930" ht="23.1" customHeight="1"/>
    <row r="931" ht="23.1" customHeight="1"/>
    <row r="932" ht="23.1" customHeight="1"/>
    <row r="933" ht="23.1" customHeight="1"/>
    <row r="934" ht="23.1" customHeight="1"/>
    <row r="935" ht="23.1" customHeight="1"/>
    <row r="936" ht="23.1" customHeight="1"/>
    <row r="937" ht="23.1" customHeight="1"/>
    <row r="938" ht="23.1" customHeight="1"/>
    <row r="939" ht="23.1" customHeight="1"/>
    <row r="940" ht="23.1" customHeight="1"/>
    <row r="941" ht="23.1" customHeight="1"/>
    <row r="942" ht="23.1" customHeight="1"/>
    <row r="943" ht="23.1" customHeight="1"/>
    <row r="944" ht="23.1" customHeight="1"/>
    <row r="945" ht="23.1" customHeight="1"/>
    <row r="946" ht="23.1" customHeight="1"/>
    <row r="947" ht="23.1" customHeight="1"/>
    <row r="948" ht="23.1" customHeight="1"/>
    <row r="949" ht="23.1" customHeight="1"/>
    <row r="950" ht="23.1" customHeight="1"/>
    <row r="951" ht="23.1" customHeight="1"/>
    <row r="952" ht="23.1" customHeight="1"/>
    <row r="953" ht="23.1" customHeight="1"/>
    <row r="954" ht="23.1" customHeight="1"/>
    <row r="955" ht="23.1" customHeight="1"/>
    <row r="956" ht="23.1" customHeight="1"/>
    <row r="957" ht="23.1" customHeight="1"/>
    <row r="958" ht="23.1" customHeight="1"/>
    <row r="959" ht="23.1" customHeight="1"/>
    <row r="960" ht="23.1" customHeight="1"/>
    <row r="961" ht="23.1" customHeight="1"/>
    <row r="962" ht="23.1" customHeight="1"/>
    <row r="963" ht="23.1" customHeight="1"/>
    <row r="964" ht="23.1" customHeight="1"/>
    <row r="965" ht="23.1" customHeight="1"/>
    <row r="966" ht="23.1" customHeight="1"/>
    <row r="967" ht="23.1" customHeight="1"/>
    <row r="968" ht="23.1" customHeight="1"/>
    <row r="969" ht="23.1" customHeight="1"/>
    <row r="970" ht="23.1" customHeight="1"/>
    <row r="971" ht="23.1" customHeight="1"/>
    <row r="972" ht="23.1" customHeight="1"/>
    <row r="973" ht="23.1" customHeight="1"/>
    <row r="974" ht="23.1" customHeight="1"/>
    <row r="975" ht="23.1" customHeight="1"/>
    <row r="976" ht="23.1" customHeight="1"/>
    <row r="977" ht="23.1" customHeight="1"/>
    <row r="978" ht="23.1" customHeight="1"/>
    <row r="979" ht="23.1" customHeight="1"/>
    <row r="980" ht="23.1" customHeight="1"/>
    <row r="981" ht="23.1" customHeight="1"/>
    <row r="982" ht="23.1" customHeight="1"/>
    <row r="983" ht="23.1" customHeight="1"/>
    <row r="984" ht="23.1" customHeight="1"/>
    <row r="985" ht="23.1" customHeight="1"/>
    <row r="986" ht="23.1" customHeight="1"/>
    <row r="987" ht="23.1" customHeight="1"/>
    <row r="988" ht="23.1" customHeight="1"/>
    <row r="989" ht="23.1" customHeight="1"/>
    <row r="990" ht="23.1" customHeight="1"/>
    <row r="991" ht="23.1" customHeight="1"/>
    <row r="992" ht="23.1" customHeight="1"/>
    <row r="993" ht="23.1" customHeight="1"/>
    <row r="994" ht="23.1" customHeight="1"/>
    <row r="995" ht="23.1" customHeight="1"/>
    <row r="996" ht="23.1" customHeight="1"/>
    <row r="997" ht="23.1" customHeight="1"/>
    <row r="998" ht="23.1" customHeight="1"/>
    <row r="999" ht="23.1" customHeight="1"/>
    <row r="1000" ht="23.1" customHeight="1"/>
    <row r="1001" ht="23.1" customHeight="1"/>
    <row r="1002" ht="23.1" customHeight="1"/>
    <row r="1003" ht="23.1" customHeight="1"/>
    <row r="1004" ht="23.1" customHeight="1"/>
    <row r="1005" ht="23.1" customHeight="1"/>
    <row r="1006" ht="23.1" customHeight="1"/>
    <row r="1007" ht="23.1" customHeight="1"/>
    <row r="1008" ht="23.1" customHeight="1"/>
    <row r="1009" ht="23.1" customHeight="1"/>
    <row r="1010" ht="23.1" customHeight="1"/>
    <row r="1011" ht="23.1" customHeight="1"/>
    <row r="1012" ht="23.1" customHeight="1"/>
    <row r="1013" ht="23.1" customHeight="1"/>
    <row r="1014" ht="23.1" customHeight="1"/>
    <row r="1015" ht="23.1" customHeight="1"/>
    <row r="1016" ht="23.1" customHeight="1"/>
    <row r="1017" ht="23.1" customHeight="1"/>
    <row r="1018" ht="23.1" customHeight="1"/>
    <row r="1019" ht="23.1" customHeight="1"/>
    <row r="1020" ht="23.1" customHeight="1"/>
    <row r="1021" ht="23.1" customHeight="1"/>
    <row r="1022" ht="23.1" customHeight="1"/>
    <row r="1023" ht="23.1" customHeight="1"/>
    <row r="1024" ht="23.1" customHeight="1"/>
    <row r="1025" ht="23.1" customHeight="1"/>
    <row r="1026" ht="23.1" customHeight="1"/>
    <row r="1027" ht="23.1" customHeight="1"/>
    <row r="1028" ht="23.1" customHeight="1"/>
    <row r="1029" ht="23.1" customHeight="1"/>
    <row r="1030" ht="23.1" customHeight="1"/>
    <row r="1031" ht="23.1" customHeight="1"/>
    <row r="1032" ht="23.1" customHeight="1"/>
    <row r="1033" ht="23.1" customHeight="1"/>
    <row r="1034" ht="23.1" customHeight="1"/>
    <row r="1035" ht="23.1" customHeight="1"/>
    <row r="1036" ht="23.1" customHeight="1"/>
    <row r="1037" ht="23.1" customHeight="1"/>
    <row r="1038" ht="23.1" customHeight="1"/>
    <row r="1039" ht="23.1" customHeight="1"/>
    <row r="1040" ht="23.1" customHeight="1"/>
    <row r="1041" ht="23.1" customHeight="1"/>
    <row r="1042" ht="23.1" customHeight="1"/>
    <row r="1043" ht="23.1" customHeight="1"/>
    <row r="1044" ht="23.1" customHeight="1"/>
    <row r="1045" ht="23.1" customHeight="1"/>
    <row r="1046" ht="23.1" customHeight="1"/>
    <row r="1047" ht="23.1" customHeight="1"/>
    <row r="1048" ht="23.1" customHeight="1"/>
    <row r="1049" ht="23.1" customHeight="1"/>
    <row r="1050" ht="23.1" customHeight="1"/>
    <row r="1051" ht="23.1" customHeight="1"/>
    <row r="1052" ht="23.1" customHeight="1"/>
    <row r="1053" ht="23.1" customHeight="1"/>
    <row r="1054" ht="23.1" customHeight="1"/>
    <row r="1055" ht="23.1" customHeight="1"/>
    <row r="1056" ht="23.1" customHeight="1"/>
    <row r="1057" ht="23.1" customHeight="1"/>
    <row r="1058" ht="23.1" customHeight="1"/>
    <row r="1059" ht="23.1" customHeight="1"/>
    <row r="1060" ht="23.1" customHeight="1"/>
    <row r="1061" ht="23.1" customHeight="1"/>
    <row r="1062" ht="23.1" customHeight="1"/>
    <row r="1063" ht="23.1" customHeight="1"/>
    <row r="1064" ht="23.1" customHeight="1"/>
    <row r="1065" ht="23.1" customHeight="1"/>
    <row r="1066" ht="23.1" customHeight="1"/>
    <row r="1067" ht="23.1" customHeight="1"/>
    <row r="1068" ht="23.1" customHeight="1"/>
    <row r="1069" ht="23.1" customHeight="1"/>
    <row r="1070" ht="23.1" customHeight="1"/>
    <row r="1071" ht="23.1" customHeight="1"/>
    <row r="1072" ht="23.1" customHeight="1"/>
    <row r="1073" ht="23.1" customHeight="1"/>
    <row r="1074" ht="23.1" customHeight="1"/>
    <row r="1075" ht="23.1" customHeight="1"/>
    <row r="1076" ht="23.1" customHeight="1"/>
    <row r="1077" ht="23.1" customHeight="1"/>
    <row r="1078" ht="23.1" customHeight="1"/>
    <row r="1079" ht="23.1" customHeight="1"/>
    <row r="1080" ht="23.1" customHeight="1"/>
    <row r="1081" ht="23.1" customHeight="1"/>
    <row r="1082" ht="23.1" customHeight="1"/>
    <row r="1083" ht="23.1" customHeight="1"/>
    <row r="1084" ht="23.1" customHeight="1"/>
    <row r="1085" ht="23.1" customHeight="1"/>
    <row r="1086" ht="23.1" customHeight="1"/>
    <row r="1087" ht="23.1" customHeight="1"/>
    <row r="1088" ht="23.1" customHeight="1"/>
    <row r="1089" ht="23.1" customHeight="1"/>
    <row r="1090" ht="23.1" customHeight="1"/>
    <row r="1091" ht="23.1" customHeight="1"/>
    <row r="1092" ht="23.1" customHeight="1"/>
    <row r="1093" ht="23.1" customHeight="1"/>
    <row r="1094" ht="23.1" customHeight="1"/>
    <row r="1095" ht="23.1" customHeight="1"/>
    <row r="1096" ht="23.1" customHeight="1"/>
    <row r="1097" ht="23.1" customHeight="1"/>
    <row r="1098" ht="23.1" customHeight="1"/>
    <row r="1099" ht="23.1" customHeight="1"/>
    <row r="1100" ht="23.1" customHeight="1"/>
    <row r="1101" ht="23.1" customHeight="1"/>
    <row r="1102" ht="23.1" customHeight="1"/>
    <row r="1103" ht="23.1" customHeight="1"/>
    <row r="1104" ht="23.1" customHeight="1"/>
    <row r="1105" ht="23.1" customHeight="1"/>
    <row r="1106" ht="23.1" customHeight="1"/>
    <row r="1107" ht="23.1" customHeight="1"/>
    <row r="1108" ht="23.1" customHeight="1"/>
    <row r="1109" ht="23.1" customHeight="1"/>
    <row r="1110" ht="23.1" customHeight="1"/>
    <row r="1111" ht="23.1" customHeight="1"/>
    <row r="1112" ht="23.1" customHeight="1"/>
    <row r="1113" ht="23.1" customHeight="1"/>
    <row r="1114" ht="23.1" customHeight="1"/>
    <row r="1115" ht="23.1" customHeight="1"/>
    <row r="1116" ht="23.1" customHeight="1"/>
    <row r="1117" ht="23.1" customHeight="1"/>
    <row r="1118" ht="23.1" customHeight="1"/>
    <row r="1119" ht="23.1" customHeight="1"/>
    <row r="1120" ht="23.1" customHeight="1"/>
    <row r="1121" ht="23.1" customHeight="1"/>
    <row r="1122" ht="23.1" customHeight="1"/>
    <row r="1123" ht="23.1" customHeight="1"/>
    <row r="1124" ht="23.1" customHeight="1"/>
    <row r="1125" ht="23.1" customHeight="1"/>
    <row r="1126" ht="23.1" customHeight="1"/>
    <row r="1127" ht="23.1" customHeight="1"/>
    <row r="1128" ht="23.1" customHeight="1"/>
    <row r="1129" ht="23.1" customHeight="1"/>
    <row r="1130" ht="23.1" customHeight="1"/>
    <row r="1131" ht="23.1" customHeight="1"/>
    <row r="1132" ht="23.1" customHeight="1"/>
    <row r="1133" ht="23.1" customHeight="1"/>
    <row r="1134" ht="23.1" customHeight="1"/>
    <row r="1135" ht="23.1" customHeight="1"/>
    <row r="1136" ht="23.1" customHeight="1"/>
    <row r="1137" ht="23.1" customHeight="1"/>
    <row r="1138" ht="23.1" customHeight="1"/>
    <row r="1139" ht="23.1" customHeight="1"/>
    <row r="1140" ht="23.1" customHeight="1"/>
    <row r="1141" ht="23.1" customHeight="1"/>
    <row r="1142" ht="23.1" customHeight="1"/>
    <row r="1143" ht="23.1" customHeight="1"/>
    <row r="1144" ht="23.1" customHeight="1"/>
    <row r="1145" ht="23.1" customHeight="1"/>
    <row r="1146" ht="23.1" customHeight="1"/>
    <row r="1147" ht="23.1" customHeight="1"/>
    <row r="1148" ht="23.1" customHeight="1"/>
    <row r="1149" ht="23.1" customHeight="1"/>
    <row r="1150" ht="23.1" customHeight="1"/>
    <row r="1151" ht="23.1" customHeight="1"/>
    <row r="1152" ht="23.1" customHeight="1"/>
    <row r="1153" ht="23.1" customHeight="1"/>
    <row r="1154" ht="23.1" customHeight="1"/>
    <row r="1155" ht="23.1" customHeight="1"/>
    <row r="1156" ht="23.1" customHeight="1"/>
    <row r="1157" ht="23.1" customHeight="1"/>
    <row r="1158" ht="23.1" customHeight="1"/>
    <row r="1159" ht="23.1" customHeight="1"/>
    <row r="1160" ht="23.1" customHeight="1"/>
    <row r="1161" ht="23.1" customHeight="1"/>
    <row r="1162" ht="23.1" customHeight="1"/>
    <row r="1163" ht="23.1" customHeight="1"/>
    <row r="1164" ht="23.1" customHeight="1"/>
    <row r="1165" ht="23.1" customHeight="1"/>
    <row r="1166" ht="23.1" customHeight="1"/>
    <row r="1167" ht="23.1" customHeight="1"/>
    <row r="1168" ht="23.1" customHeight="1"/>
    <row r="1169" ht="23.1" customHeight="1"/>
    <row r="1170" ht="23.1" customHeight="1"/>
    <row r="1171" ht="23.1" customHeight="1"/>
    <row r="1172" ht="23.1" customHeight="1"/>
    <row r="1173" ht="23.1" customHeight="1"/>
    <row r="1174" ht="23.1" customHeight="1"/>
    <row r="1175" ht="23.1" customHeight="1"/>
    <row r="1176" ht="23.1" customHeight="1"/>
    <row r="1177" ht="23.1" customHeight="1"/>
    <row r="1178" ht="23.1" customHeight="1"/>
    <row r="1179" ht="23.1" customHeight="1"/>
    <row r="1180" ht="23.1" customHeight="1"/>
    <row r="1181" ht="23.1" customHeight="1"/>
    <row r="1182" ht="23.1" customHeight="1"/>
    <row r="1183" ht="23.1" customHeight="1"/>
    <row r="1184" ht="23.1" customHeight="1"/>
    <row r="1185" ht="23.1" customHeight="1"/>
    <row r="1186" ht="23.1" customHeight="1"/>
    <row r="1187" ht="23.1" customHeight="1"/>
    <row r="1188" ht="23.1" customHeight="1"/>
    <row r="1189" ht="23.1" customHeight="1"/>
    <row r="1190" ht="23.1" customHeight="1"/>
    <row r="1191" ht="23.1" customHeight="1"/>
    <row r="1192" ht="23.1" customHeight="1"/>
    <row r="1193" ht="23.1" customHeight="1"/>
    <row r="1194" ht="23.1" customHeight="1"/>
    <row r="1195" ht="23.1" customHeight="1"/>
    <row r="1196" ht="23.1" customHeight="1"/>
    <row r="1197" ht="23.1" customHeight="1"/>
    <row r="1198" ht="23.1" customHeight="1"/>
    <row r="1199" ht="23.1" customHeight="1"/>
    <row r="1200" ht="23.1" customHeight="1"/>
    <row r="1201" ht="23.1" customHeight="1"/>
    <row r="1202" ht="23.1" customHeight="1"/>
    <row r="1203" ht="23.1" customHeight="1"/>
    <row r="1204" ht="23.1" customHeight="1"/>
    <row r="1205" ht="23.1" customHeight="1"/>
    <row r="1206" ht="23.1" customHeight="1"/>
    <row r="1207" ht="23.1" customHeight="1"/>
    <row r="1208" ht="23.1" customHeight="1"/>
    <row r="1209" ht="23.1" customHeight="1"/>
    <row r="1210" ht="23.1" customHeight="1"/>
    <row r="1211" ht="23.1" customHeight="1"/>
    <row r="1212" ht="23.1" customHeight="1"/>
    <row r="1213" ht="23.1" customHeight="1"/>
    <row r="1214" ht="23.1" customHeight="1"/>
    <row r="1215" ht="23.1" customHeight="1"/>
    <row r="1216" ht="23.1" customHeight="1"/>
    <row r="1217" ht="23.1" customHeight="1"/>
    <row r="1218" ht="23.1" customHeight="1"/>
    <row r="1219" ht="23.1" customHeight="1"/>
    <row r="1220" ht="23.1" customHeight="1"/>
    <row r="1221" ht="23.1" customHeight="1"/>
    <row r="1222" ht="23.1" customHeight="1"/>
    <row r="1223" ht="23.1" customHeight="1"/>
    <row r="1224" ht="23.1" customHeight="1"/>
    <row r="1225" ht="23.1" customHeight="1"/>
    <row r="1226" ht="23.1" customHeight="1"/>
    <row r="1227" ht="23.1" customHeight="1"/>
    <row r="1228" ht="23.1" customHeight="1"/>
    <row r="1229" ht="23.1" customHeight="1"/>
    <row r="1230" ht="23.1" customHeight="1"/>
    <row r="1231" ht="23.1" customHeight="1"/>
    <row r="1232" ht="23.1" customHeight="1"/>
    <row r="1233" ht="23.1" customHeight="1"/>
    <row r="1234" ht="23.1" customHeight="1"/>
    <row r="1235" ht="23.1" customHeight="1"/>
    <row r="1236" ht="23.1" customHeight="1"/>
    <row r="1237" ht="23.1" customHeight="1"/>
    <row r="1238" ht="23.1" customHeight="1"/>
    <row r="1239" ht="23.1" customHeight="1"/>
    <row r="1240" ht="23.1" customHeight="1"/>
    <row r="1241" ht="23.1" customHeight="1"/>
    <row r="1242" ht="23.1" customHeight="1"/>
    <row r="1243" ht="23.1" customHeight="1"/>
    <row r="1244" ht="23.1" customHeight="1"/>
    <row r="1245" ht="23.1" customHeight="1"/>
    <row r="1246" ht="23.1" customHeight="1"/>
    <row r="1247" ht="23.1" customHeight="1"/>
    <row r="1248" ht="23.1" customHeight="1"/>
    <row r="1249" ht="23.1" customHeight="1"/>
    <row r="1250" ht="23.1" customHeight="1"/>
    <row r="1251" ht="23.1" customHeight="1"/>
    <row r="1252" ht="23.1" customHeight="1"/>
    <row r="1253" ht="23.1" customHeight="1"/>
    <row r="1254" ht="23.1" customHeight="1"/>
    <row r="1255" ht="23.1" customHeight="1"/>
    <row r="1256" ht="23.1" customHeight="1"/>
    <row r="1257" ht="23.1" customHeight="1"/>
    <row r="1258" ht="23.1" customHeight="1"/>
    <row r="1259" ht="23.1" customHeight="1"/>
    <row r="1260" ht="23.1" customHeight="1"/>
    <row r="1261" ht="23.1" customHeight="1"/>
    <row r="1262" ht="23.1" customHeight="1"/>
    <row r="1263" ht="23.1" customHeight="1"/>
    <row r="1264" ht="23.1" customHeight="1"/>
    <row r="1265" ht="23.1" customHeight="1"/>
    <row r="1266" ht="23.1" customHeight="1"/>
    <row r="1267" ht="23.1" customHeight="1"/>
    <row r="1268" ht="23.1" customHeight="1"/>
    <row r="1269" ht="23.1" customHeight="1"/>
    <row r="1270" ht="23.1" customHeight="1"/>
    <row r="1271" ht="23.1" customHeight="1"/>
    <row r="1272" ht="23.1" customHeight="1"/>
    <row r="1273" ht="23.1" customHeight="1"/>
    <row r="1274" ht="23.1" customHeight="1"/>
    <row r="1275" ht="23.1" customHeight="1"/>
    <row r="1276" ht="23.1" customHeight="1"/>
    <row r="1277" ht="23.1" customHeight="1"/>
    <row r="1278" ht="23.1" customHeight="1"/>
    <row r="1279" ht="23.1" customHeight="1"/>
    <row r="1280" ht="23.1" customHeight="1"/>
    <row r="1281" ht="23.1" customHeight="1"/>
    <row r="1282" ht="23.1" customHeight="1"/>
    <row r="1283" ht="23.1" customHeight="1"/>
    <row r="1284" ht="23.1" customHeight="1"/>
    <row r="1285" ht="23.1" customHeight="1"/>
    <row r="1286" ht="23.1" customHeight="1"/>
    <row r="1287" ht="23.1" customHeight="1"/>
    <row r="1288" ht="23.1" customHeight="1"/>
    <row r="1289" ht="23.1" customHeight="1"/>
    <row r="1290" ht="23.1" customHeight="1"/>
    <row r="1291" ht="23.1" customHeight="1"/>
    <row r="1292" ht="23.1" customHeight="1"/>
    <row r="1293" ht="23.1" customHeight="1"/>
    <row r="1294" ht="23.1" customHeight="1"/>
    <row r="1295" ht="23.1" customHeight="1"/>
    <row r="1296" ht="23.1" customHeight="1"/>
    <row r="1297" ht="23.1" customHeight="1"/>
    <row r="1298" ht="23.1" customHeight="1"/>
    <row r="1299" ht="23.1" customHeight="1"/>
    <row r="1300" ht="23.1" customHeight="1"/>
    <row r="1301" ht="23.1" customHeight="1"/>
    <row r="1302" ht="23.1" customHeight="1"/>
    <row r="1303" ht="23.1" customHeight="1"/>
    <row r="1304" ht="23.1" customHeight="1"/>
    <row r="1305" ht="23.1" customHeight="1"/>
    <row r="1306" ht="23.1" customHeight="1"/>
    <row r="1307" ht="23.1" customHeight="1"/>
    <row r="1308" ht="23.1" customHeight="1"/>
    <row r="1309" ht="23.1" customHeight="1"/>
    <row r="1310" ht="23.1" customHeight="1"/>
    <row r="1311" ht="23.1" customHeight="1"/>
    <row r="1312" ht="23.1" customHeight="1"/>
    <row r="1313" ht="23.1" customHeight="1"/>
    <row r="1314" ht="23.1" customHeight="1"/>
    <row r="1315" ht="23.1" customHeight="1"/>
    <row r="1316" ht="23.1" customHeight="1"/>
    <row r="1317" ht="23.1" customHeight="1"/>
    <row r="1318" ht="23.1" customHeight="1"/>
    <row r="1319" ht="23.1" customHeight="1"/>
    <row r="1320" ht="23.1" customHeight="1"/>
    <row r="1321" ht="23.1" customHeight="1"/>
    <row r="1322" ht="23.1" customHeight="1"/>
    <row r="1323" ht="23.1" customHeight="1"/>
    <row r="1324" ht="23.1" customHeight="1"/>
    <row r="1325" ht="23.1" customHeight="1"/>
    <row r="1326" ht="23.1" customHeight="1"/>
    <row r="1327" ht="23.1" customHeight="1"/>
    <row r="1328" ht="23.1" customHeight="1"/>
    <row r="1329" ht="23.1" customHeight="1"/>
    <row r="1330" ht="23.1" customHeight="1"/>
    <row r="1331" ht="23.1" customHeight="1"/>
    <row r="1332" ht="23.1" customHeight="1"/>
    <row r="1333" ht="23.1" customHeight="1"/>
    <row r="1334" ht="23.1" customHeight="1"/>
    <row r="1335" ht="23.1" customHeight="1"/>
    <row r="1336" ht="23.1" customHeight="1"/>
    <row r="1337" ht="23.1" customHeight="1"/>
    <row r="1338" ht="23.1" customHeight="1"/>
    <row r="1339" ht="23.1" customHeight="1"/>
    <row r="1340" ht="23.1" customHeight="1"/>
    <row r="1341" ht="23.1" customHeight="1"/>
    <row r="1342" ht="23.1" customHeight="1"/>
    <row r="1343" ht="23.1" customHeight="1"/>
    <row r="1344" ht="23.1" customHeight="1"/>
    <row r="1345" ht="23.1" customHeight="1"/>
    <row r="1346" ht="23.1" customHeight="1"/>
    <row r="1347" ht="23.1" customHeight="1"/>
    <row r="1348" ht="23.1" customHeight="1"/>
    <row r="1349" ht="23.1" customHeight="1"/>
    <row r="1350" ht="23.1" customHeight="1"/>
    <row r="1351" ht="23.1" customHeight="1"/>
    <row r="1352" ht="23.1" customHeight="1"/>
    <row r="1353" ht="23.1" customHeight="1"/>
    <row r="1354" ht="23.1" customHeight="1"/>
    <row r="1355" ht="23.1" customHeight="1"/>
    <row r="1356" ht="23.1" customHeight="1"/>
    <row r="1357" ht="23.1" customHeight="1"/>
    <row r="1358" ht="23.1" customHeight="1"/>
    <row r="1359" ht="23.1" customHeight="1"/>
    <row r="1360" ht="23.1" customHeight="1"/>
    <row r="1361" ht="23.1" customHeight="1"/>
    <row r="1362" ht="23.1" customHeight="1"/>
    <row r="1363" ht="23.1" customHeight="1"/>
    <row r="1364" ht="23.1" customHeight="1"/>
    <row r="1365" ht="23.1" customHeight="1"/>
    <row r="1366" ht="23.1" customHeight="1"/>
    <row r="1367" ht="23.1" customHeight="1"/>
    <row r="1368" ht="23.1" customHeight="1"/>
    <row r="1369" ht="23.1" customHeight="1"/>
    <row r="1370" ht="23.1" customHeight="1"/>
    <row r="1371" ht="23.1" customHeight="1"/>
    <row r="1372" ht="23.1" customHeight="1"/>
    <row r="1373" ht="23.1" customHeight="1"/>
    <row r="1374" ht="23.1" customHeight="1"/>
    <row r="1375" ht="23.1" customHeight="1"/>
    <row r="1376" ht="23.1" customHeight="1"/>
    <row r="1377" ht="23.1" customHeight="1"/>
    <row r="1378" ht="23.1" customHeight="1"/>
    <row r="1379" ht="23.1" customHeight="1"/>
    <row r="1380" ht="23.1" customHeight="1"/>
    <row r="1381" ht="23.1" customHeight="1"/>
    <row r="1382" ht="23.1" customHeight="1"/>
    <row r="1383" ht="23.1" customHeight="1"/>
    <row r="1384" ht="23.1" customHeight="1"/>
    <row r="1385" ht="23.1" customHeight="1"/>
    <row r="1386" ht="23.1" customHeight="1"/>
    <row r="1387" ht="23.1" customHeight="1"/>
    <row r="1388" ht="23.1" customHeight="1"/>
    <row r="1389" ht="23.1" customHeight="1"/>
    <row r="1390" ht="23.1" customHeight="1"/>
    <row r="1391" ht="23.1" customHeight="1"/>
    <row r="1392" ht="23.1" customHeight="1"/>
    <row r="1393" ht="23.1" customHeight="1"/>
    <row r="1394" ht="23.1" customHeight="1"/>
    <row r="1395" ht="23.1" customHeight="1"/>
    <row r="1396" ht="23.1" customHeight="1"/>
    <row r="1397" ht="23.1" customHeight="1"/>
    <row r="1398" ht="23.1" customHeight="1"/>
    <row r="1399" ht="23.1" customHeight="1"/>
    <row r="1400" ht="23.1" customHeight="1"/>
    <row r="1401" ht="23.1" customHeight="1"/>
    <row r="1402" ht="23.1" customHeight="1"/>
    <row r="1403" ht="23.1" customHeight="1"/>
    <row r="1404" ht="23.1" customHeight="1"/>
    <row r="1405" ht="23.1" customHeight="1"/>
    <row r="1406" ht="23.1" customHeight="1"/>
    <row r="1407" ht="23.1" customHeight="1"/>
    <row r="1408" ht="23.1" customHeight="1"/>
    <row r="1409" ht="23.1" customHeight="1"/>
    <row r="1410" ht="23.1" customHeight="1"/>
    <row r="1411" ht="23.1" customHeight="1"/>
    <row r="1412" ht="23.1" customHeight="1"/>
    <row r="1413" ht="23.1" customHeight="1"/>
    <row r="1414" ht="23.1" customHeight="1"/>
    <row r="1415" ht="23.1" customHeight="1"/>
    <row r="1416" ht="23.1" customHeight="1"/>
    <row r="1417" ht="23.1" customHeight="1"/>
    <row r="1418" ht="23.1" customHeight="1"/>
    <row r="1419" ht="23.1" customHeight="1"/>
    <row r="1420" ht="23.1" customHeight="1"/>
    <row r="1421" ht="23.1" customHeight="1"/>
    <row r="1422" ht="23.1" customHeight="1"/>
    <row r="1423" ht="23.1" customHeight="1"/>
    <row r="1424" ht="23.1" customHeight="1"/>
    <row r="1425" ht="23.1" customHeight="1"/>
    <row r="1426" ht="23.1" customHeight="1"/>
    <row r="1427" ht="23.1" customHeight="1"/>
    <row r="1428" ht="23.1" customHeight="1"/>
    <row r="1429" ht="23.1" customHeight="1"/>
    <row r="1430" ht="23.1" customHeight="1"/>
    <row r="1431" ht="23.1" customHeight="1"/>
    <row r="1432" ht="23.1" customHeight="1"/>
    <row r="1433" ht="23.1" customHeight="1"/>
    <row r="1434" ht="23.1" customHeight="1"/>
    <row r="1435" ht="23.1" customHeight="1"/>
    <row r="1436" ht="23.1" customHeight="1"/>
    <row r="1437" ht="23.1" customHeight="1"/>
    <row r="1438" ht="23.1" customHeight="1"/>
    <row r="1439" ht="23.1" customHeight="1"/>
    <row r="1440" ht="23.1" customHeight="1"/>
    <row r="1441" ht="23.1" customHeight="1"/>
    <row r="1442" ht="23.1" customHeight="1"/>
    <row r="1443" ht="23.1" customHeight="1"/>
    <row r="1444" ht="23.1" customHeight="1"/>
    <row r="1445" ht="23.1" customHeight="1"/>
    <row r="1446" ht="23.1" customHeight="1"/>
    <row r="1447" ht="23.1" customHeight="1"/>
    <row r="1448" ht="23.1" customHeight="1"/>
    <row r="1449" ht="23.1" customHeight="1"/>
    <row r="1450" ht="23.1" customHeight="1"/>
    <row r="1451" ht="23.1" customHeight="1"/>
    <row r="1452" ht="23.1" customHeight="1"/>
    <row r="1453" ht="23.1" customHeight="1"/>
    <row r="1454" ht="23.1" customHeight="1"/>
    <row r="1455" ht="23.1" customHeight="1"/>
    <row r="1456" ht="23.1" customHeight="1"/>
    <row r="1457" ht="23.1" customHeight="1"/>
    <row r="1458" ht="23.1" customHeight="1"/>
    <row r="1459" ht="23.1" customHeight="1"/>
    <row r="1460" ht="23.1" customHeight="1"/>
    <row r="1461" ht="23.1" customHeight="1"/>
    <row r="1462" ht="23.1" customHeight="1"/>
    <row r="1463" ht="23.1" customHeight="1"/>
    <row r="1464" ht="23.1" customHeight="1"/>
    <row r="1465" ht="23.1" customHeight="1"/>
    <row r="1466" ht="23.1" customHeight="1"/>
    <row r="1467" ht="23.1" customHeight="1"/>
    <row r="1468" ht="23.1" customHeight="1"/>
    <row r="1469" ht="23.1" customHeight="1"/>
    <row r="1470" ht="23.1" customHeight="1"/>
    <row r="1471" ht="23.1" customHeight="1"/>
    <row r="1472" ht="23.1" customHeight="1"/>
    <row r="1473" ht="23.1" customHeight="1"/>
    <row r="1474" ht="23.1" customHeight="1"/>
    <row r="1475" ht="23.1" customHeight="1"/>
    <row r="1476" ht="23.1" customHeight="1"/>
    <row r="1477" ht="23.1" customHeight="1"/>
    <row r="1478" ht="23.1" customHeight="1"/>
    <row r="1479" ht="23.1" customHeight="1"/>
    <row r="1480" ht="23.1" customHeight="1"/>
    <row r="1481" ht="23.1" customHeight="1"/>
    <row r="1482" ht="23.1" customHeight="1"/>
    <row r="1483" ht="23.1" customHeight="1"/>
    <row r="1484" ht="23.1" customHeight="1"/>
    <row r="1485" ht="23.1" customHeight="1"/>
    <row r="1486" ht="23.1" customHeight="1"/>
    <row r="1487" ht="23.1" customHeight="1"/>
    <row r="1488" ht="23.1" customHeight="1"/>
    <row r="1489" ht="23.1" customHeight="1"/>
    <row r="1490" ht="23.1" customHeight="1"/>
    <row r="1491" ht="23.1" customHeight="1"/>
    <row r="1492" ht="23.1" customHeight="1"/>
    <row r="1493" ht="23.1" customHeight="1"/>
    <row r="1494" ht="23.1" customHeight="1"/>
    <row r="1495" ht="23.1" customHeight="1"/>
    <row r="1496" ht="23.1" customHeight="1"/>
    <row r="1497" ht="23.1" customHeight="1"/>
    <row r="1498" ht="23.1" customHeight="1"/>
    <row r="1499" ht="23.1" customHeight="1"/>
    <row r="1500" ht="23.1" customHeight="1"/>
    <row r="1501" ht="23.1" customHeight="1"/>
    <row r="1502" ht="23.1" customHeight="1"/>
    <row r="1503" ht="23.1" customHeight="1"/>
    <row r="1504" ht="23.1" customHeight="1"/>
    <row r="1505" ht="23.1" customHeight="1"/>
    <row r="1506" ht="23.1" customHeight="1"/>
    <row r="1507" ht="23.1" customHeight="1"/>
    <row r="1508" ht="23.1" customHeight="1"/>
    <row r="1509" ht="23.1" customHeight="1"/>
    <row r="1510" ht="23.1" customHeight="1"/>
    <row r="1511" ht="23.1" customHeight="1"/>
    <row r="1512" ht="23.1" customHeight="1"/>
    <row r="1513" ht="23.1" customHeight="1"/>
    <row r="1514" ht="23.1" customHeight="1"/>
    <row r="1515" ht="23.1" customHeight="1"/>
    <row r="1516" ht="23.1" customHeight="1"/>
    <row r="1517" ht="23.1" customHeight="1"/>
    <row r="1518" ht="23.1" customHeight="1"/>
    <row r="1519" ht="23.1" customHeight="1"/>
    <row r="1520" ht="23.1" customHeight="1"/>
    <row r="1521" ht="23.1" customHeight="1"/>
    <row r="1522" ht="23.1" customHeight="1"/>
    <row r="1523" ht="23.1" customHeight="1"/>
    <row r="1524" ht="23.1" customHeight="1"/>
    <row r="1525" ht="23.1" customHeight="1"/>
    <row r="1526" ht="23.1" customHeight="1"/>
    <row r="1527" ht="23.1" customHeight="1"/>
    <row r="1528" ht="23.1" customHeight="1"/>
    <row r="1529" ht="23.1" customHeight="1"/>
    <row r="1530" ht="23.1" customHeight="1"/>
    <row r="1531" ht="23.1" customHeight="1"/>
    <row r="1532" ht="23.1" customHeight="1"/>
    <row r="1533" ht="23.1" customHeight="1"/>
    <row r="1534" ht="23.1" customHeight="1"/>
    <row r="1535" ht="23.1" customHeight="1"/>
    <row r="1536" ht="23.1" customHeight="1"/>
    <row r="1537" ht="23.1" customHeight="1"/>
    <row r="1538" ht="23.1" customHeight="1"/>
    <row r="1539" ht="23.1" customHeight="1"/>
    <row r="1540" ht="23.1" customHeight="1"/>
    <row r="1541" ht="23.1" customHeight="1"/>
    <row r="1542" ht="23.1" customHeight="1"/>
    <row r="1543" ht="23.1" customHeight="1"/>
    <row r="1544" ht="23.1" customHeight="1"/>
    <row r="1545" ht="23.1" customHeight="1"/>
    <row r="1546" ht="23.1" customHeight="1"/>
    <row r="1547" ht="23.1" customHeight="1"/>
    <row r="1548" ht="23.1" customHeight="1"/>
    <row r="1549" ht="23.1" customHeight="1"/>
    <row r="1550" ht="23.1" customHeight="1"/>
    <row r="1551" ht="23.1" customHeight="1"/>
    <row r="1552" ht="23.1" customHeight="1"/>
    <row r="1553" ht="23.1" customHeight="1"/>
    <row r="1554" ht="23.1" customHeight="1"/>
    <row r="1555" ht="23.1" customHeight="1"/>
    <row r="1556" ht="23.1" customHeight="1"/>
    <row r="1557" ht="23.1" customHeight="1"/>
    <row r="1558" ht="23.1" customHeight="1"/>
    <row r="1559" ht="23.1" customHeight="1"/>
    <row r="1560" ht="23.1" customHeight="1"/>
    <row r="1561" ht="23.1" customHeight="1"/>
    <row r="1562" ht="23.1" customHeight="1"/>
    <row r="1563" ht="23.1" customHeight="1"/>
    <row r="1564" ht="23.1" customHeight="1"/>
    <row r="1565" ht="23.1" customHeight="1"/>
    <row r="1566" ht="23.1" customHeight="1"/>
    <row r="1567" ht="23.1" customHeight="1"/>
    <row r="1568" ht="23.1" customHeight="1"/>
    <row r="1569" ht="23.1" customHeight="1"/>
    <row r="1570" ht="23.1" customHeight="1"/>
    <row r="1571" ht="23.1" customHeight="1"/>
    <row r="1572" ht="23.1" customHeight="1"/>
    <row r="1573" ht="23.1" customHeight="1"/>
    <row r="1574" ht="23.1" customHeight="1"/>
    <row r="1575" ht="23.1" customHeight="1"/>
    <row r="1576" ht="23.1" customHeight="1"/>
    <row r="1577" ht="23.1" customHeight="1"/>
    <row r="1578" ht="23.1" customHeight="1"/>
    <row r="1579" ht="23.1" customHeight="1"/>
    <row r="1580" ht="23.1" customHeight="1"/>
    <row r="1581" ht="23.1" customHeight="1"/>
    <row r="1582" ht="23.1" customHeight="1"/>
    <row r="1583" ht="23.1" customHeight="1"/>
    <row r="1584" ht="23.1" customHeight="1"/>
    <row r="1585" ht="23.1" customHeight="1"/>
    <row r="1586" ht="23.1" customHeight="1"/>
    <row r="1587" ht="23.1" customHeight="1"/>
    <row r="1588" ht="23.1" customHeight="1"/>
    <row r="1589" ht="23.1" customHeight="1"/>
    <row r="1590" ht="23.1" customHeight="1"/>
    <row r="1591" ht="23.1" customHeight="1"/>
    <row r="1592" ht="23.1" customHeight="1"/>
    <row r="1593" ht="23.1" customHeight="1"/>
    <row r="1594" ht="23.1" customHeight="1"/>
    <row r="1595" ht="23.1" customHeight="1"/>
    <row r="1596" ht="23.1" customHeight="1"/>
    <row r="1597" ht="23.1" customHeight="1"/>
    <row r="1598" ht="23.1" customHeight="1"/>
    <row r="1599" ht="23.1" customHeight="1"/>
    <row r="1600" ht="23.1" customHeight="1"/>
    <row r="1601" ht="23.1" customHeight="1"/>
    <row r="1602" ht="23.1" customHeight="1"/>
    <row r="1603" ht="23.1" customHeight="1"/>
    <row r="1604" ht="23.1" customHeight="1"/>
    <row r="1605" ht="23.1" customHeight="1"/>
    <row r="1606" ht="23.1" customHeight="1"/>
    <row r="1607" ht="23.1" customHeight="1"/>
    <row r="1608" ht="23.1" customHeight="1"/>
    <row r="1609" ht="23.1" customHeight="1"/>
    <row r="1610" ht="23.1" customHeight="1"/>
    <row r="1611" ht="23.1" customHeight="1"/>
    <row r="1612" ht="23.1" customHeight="1"/>
    <row r="1613" ht="23.1" customHeight="1"/>
    <row r="1614" ht="23.1" customHeight="1"/>
    <row r="1615" ht="23.1" customHeight="1"/>
    <row r="1616" ht="23.1" customHeight="1"/>
    <row r="1617" ht="23.1" customHeight="1"/>
    <row r="1618" ht="23.1" customHeight="1"/>
    <row r="1619" ht="23.1" customHeight="1"/>
    <row r="1620" ht="23.1" customHeight="1"/>
    <row r="1621" ht="23.1" customHeight="1"/>
    <row r="1622" ht="23.1" customHeight="1"/>
    <row r="1623" ht="23.1" customHeight="1"/>
    <row r="1624" ht="23.1" customHeight="1"/>
    <row r="1625" ht="23.1" customHeight="1"/>
    <row r="1626" ht="23.1" customHeight="1"/>
    <row r="1627" ht="23.1" customHeight="1"/>
    <row r="1628" ht="23.1" customHeight="1"/>
    <row r="1629" ht="23.1" customHeight="1"/>
    <row r="1630" ht="23.1" customHeight="1"/>
    <row r="1631" ht="23.1" customHeight="1"/>
    <row r="1632" ht="23.1" customHeight="1"/>
    <row r="1633" ht="23.1" customHeight="1"/>
    <row r="1634" ht="23.1" customHeight="1"/>
    <row r="1635" ht="23.1" customHeight="1"/>
    <row r="1636" ht="23.1" customHeight="1"/>
    <row r="1637" ht="23.1" customHeight="1"/>
    <row r="1638" ht="23.1" customHeight="1"/>
    <row r="1639" ht="23.1" customHeight="1"/>
    <row r="1640" ht="23.1" customHeight="1"/>
    <row r="1641" ht="23.1" customHeight="1"/>
    <row r="1642" ht="23.1" customHeight="1"/>
    <row r="1643" ht="23.1" customHeight="1"/>
    <row r="1644" ht="23.1" customHeight="1"/>
    <row r="1645" ht="23.1" customHeight="1"/>
    <row r="1646" ht="23.1" customHeight="1"/>
    <row r="1647" ht="23.1" customHeight="1"/>
    <row r="1648" ht="23.1" customHeight="1"/>
    <row r="1649" ht="23.1" customHeight="1"/>
    <row r="1650" ht="23.1" customHeight="1"/>
    <row r="1651" ht="23.1" customHeight="1"/>
    <row r="1652" ht="23.1" customHeight="1"/>
    <row r="1653" ht="23.1" customHeight="1"/>
    <row r="1654" ht="23.1" customHeight="1"/>
    <row r="1655" ht="23.1" customHeight="1"/>
    <row r="1656" ht="23.1" customHeight="1"/>
    <row r="1657" ht="23.1" customHeight="1"/>
    <row r="1658" ht="23.1" customHeight="1"/>
    <row r="1659" ht="23.1" customHeight="1"/>
    <row r="1660" ht="23.1" customHeight="1"/>
    <row r="1661" ht="23.1" customHeight="1"/>
    <row r="1662" ht="23.1" customHeight="1"/>
    <row r="1663" ht="23.1" customHeight="1"/>
    <row r="1664" ht="23.1" customHeight="1"/>
    <row r="1665" ht="23.1" customHeight="1"/>
    <row r="1666" ht="23.1" customHeight="1"/>
    <row r="1667" ht="23.1" customHeight="1"/>
    <row r="1668" ht="23.1" customHeight="1"/>
    <row r="1669" ht="23.1" customHeight="1"/>
    <row r="1670" ht="23.1" customHeight="1"/>
    <row r="1671" ht="23.1" customHeight="1"/>
    <row r="1672" ht="23.1" customHeight="1"/>
    <row r="1673" ht="23.1" customHeight="1"/>
    <row r="1674" ht="23.1" customHeight="1"/>
    <row r="1675" ht="23.1" customHeight="1"/>
    <row r="1676" ht="23.1" customHeight="1"/>
    <row r="1677" ht="23.1" customHeight="1"/>
    <row r="1678" ht="23.1" customHeight="1"/>
    <row r="1679" ht="23.1" customHeight="1"/>
    <row r="1680" ht="23.1" customHeight="1"/>
    <row r="1681" ht="23.1" customHeight="1"/>
    <row r="1682" ht="23.1" customHeight="1"/>
    <row r="1683" ht="23.1" customHeight="1"/>
    <row r="1684" ht="23.1" customHeight="1"/>
    <row r="1685" ht="23.1" customHeight="1"/>
    <row r="1686" ht="23.1" customHeight="1"/>
    <row r="1687" ht="23.1" customHeight="1"/>
    <row r="1688" ht="23.1" customHeight="1"/>
    <row r="1689" ht="23.1" customHeight="1"/>
    <row r="1690" ht="23.1" customHeight="1"/>
    <row r="1691" ht="23.1" customHeight="1"/>
    <row r="1692" ht="23.1" customHeight="1"/>
    <row r="1693" ht="23.1" customHeight="1"/>
    <row r="1694" ht="23.1" customHeight="1"/>
    <row r="1695" ht="23.1" customHeight="1"/>
    <row r="1696" ht="23.1" customHeight="1"/>
    <row r="1697" ht="23.1" customHeight="1"/>
    <row r="1698" ht="23.1" customHeight="1"/>
    <row r="1699" ht="23.1" customHeight="1"/>
    <row r="1700" ht="23.1" customHeight="1"/>
    <row r="1701" ht="23.1" customHeight="1"/>
    <row r="1702" ht="23.1" customHeight="1"/>
    <row r="1703" ht="23.1" customHeight="1"/>
    <row r="1704" ht="23.1" customHeight="1"/>
    <row r="1705" ht="23.1" customHeight="1"/>
    <row r="1706" ht="23.1" customHeight="1"/>
    <row r="1707" ht="23.1" customHeight="1"/>
    <row r="1708" ht="23.1" customHeight="1"/>
    <row r="1709" ht="23.1" customHeight="1"/>
    <row r="1710" ht="23.1" customHeight="1"/>
    <row r="1711" ht="23.1" customHeight="1"/>
    <row r="1712" ht="23.1" customHeight="1"/>
    <row r="1713" ht="23.1" customHeight="1"/>
    <row r="1714" ht="23.1" customHeight="1"/>
    <row r="1715" ht="23.1" customHeight="1"/>
    <row r="1716" ht="23.1" customHeight="1"/>
    <row r="1717" ht="23.1" customHeight="1"/>
    <row r="1718" ht="23.1" customHeight="1"/>
    <row r="1719" ht="23.1" customHeight="1"/>
    <row r="1720" ht="23.1" customHeight="1"/>
    <row r="1721" ht="23.1" customHeight="1"/>
    <row r="1722" ht="23.1" customHeight="1"/>
    <row r="1723" ht="23.1" customHeight="1"/>
    <row r="1724" ht="23.1" customHeight="1"/>
    <row r="1725" ht="23.1" customHeight="1"/>
    <row r="1726" ht="23.1" customHeight="1"/>
    <row r="1727" ht="23.1" customHeight="1"/>
    <row r="1728" ht="23.1" customHeight="1"/>
    <row r="1729" ht="23.1" customHeight="1"/>
    <row r="1730" ht="23.1" customHeight="1"/>
    <row r="1731" ht="23.1" customHeight="1"/>
    <row r="1732" ht="23.1" customHeight="1"/>
    <row r="1733" ht="23.1" customHeight="1"/>
    <row r="1734" ht="23.1" customHeight="1"/>
    <row r="1735" ht="23.1" customHeight="1"/>
    <row r="1736" ht="23.1" customHeight="1"/>
    <row r="1737" ht="23.1" customHeight="1"/>
    <row r="1738" ht="23.1" customHeight="1"/>
    <row r="1739" ht="23.1" customHeight="1"/>
    <row r="1740" ht="23.1" customHeight="1"/>
    <row r="1741" ht="23.1" customHeight="1"/>
    <row r="1742" ht="23.1" customHeight="1"/>
    <row r="1743" ht="23.1" customHeight="1"/>
    <row r="1744" ht="23.1" customHeight="1"/>
    <row r="1745" ht="23.1" customHeight="1"/>
    <row r="1746" ht="23.1" customHeight="1"/>
    <row r="1747" ht="23.1" customHeight="1"/>
    <row r="1748" ht="23.1" customHeight="1"/>
    <row r="1749" ht="23.1" customHeight="1"/>
    <row r="1750" ht="23.1" customHeight="1"/>
    <row r="1751" ht="23.1" customHeight="1"/>
    <row r="1752" ht="23.1" customHeight="1"/>
    <row r="1753" ht="23.1" customHeight="1"/>
    <row r="1754" ht="23.1" customHeight="1"/>
    <row r="1755" ht="23.1" customHeight="1"/>
    <row r="1756" ht="23.1" customHeight="1"/>
    <row r="1757" ht="23.1" customHeight="1"/>
    <row r="1758" ht="23.1" customHeight="1"/>
    <row r="1759" ht="23.1" customHeight="1"/>
    <row r="1760" ht="23.1" customHeight="1"/>
    <row r="1761" ht="23.1" customHeight="1"/>
    <row r="1762" ht="23.1" customHeight="1"/>
    <row r="1763" ht="23.1" customHeight="1"/>
    <row r="1764" ht="23.1" customHeight="1"/>
    <row r="1765" ht="23.1" customHeight="1"/>
    <row r="1766" ht="23.1" customHeight="1"/>
    <row r="1767" ht="23.1" customHeight="1"/>
    <row r="1768" ht="23.1" customHeight="1"/>
    <row r="1769" ht="23.1" customHeight="1"/>
    <row r="1770" ht="23.1" customHeight="1"/>
    <row r="1771" ht="23.1" customHeight="1"/>
    <row r="1772" ht="23.1" customHeight="1"/>
    <row r="1773" ht="23.1" customHeight="1"/>
    <row r="1774" ht="23.1" customHeight="1"/>
    <row r="1775" ht="23.1" customHeight="1"/>
    <row r="1776" ht="23.1" customHeight="1"/>
    <row r="1777" ht="23.1" customHeight="1"/>
    <row r="1778" ht="23.1" customHeight="1"/>
    <row r="1779" ht="23.1" customHeight="1"/>
    <row r="1780" ht="23.1" customHeight="1"/>
    <row r="1781" ht="23.1" customHeight="1"/>
    <row r="1782" ht="23.1" customHeight="1"/>
    <row r="1783" ht="23.1" customHeight="1"/>
    <row r="1784" ht="23.1" customHeight="1"/>
    <row r="1785" ht="23.1" customHeight="1"/>
    <row r="1786" ht="23.1" customHeight="1"/>
    <row r="1787" ht="23.1" customHeight="1"/>
    <row r="1788" ht="23.1" customHeight="1"/>
    <row r="1789" ht="23.1" customHeight="1"/>
    <row r="1790" ht="23.1" customHeight="1"/>
    <row r="1791" ht="23.1" customHeight="1"/>
    <row r="1792" ht="23.1" customHeight="1"/>
    <row r="1793" ht="23.1" customHeight="1"/>
    <row r="1794" ht="23.1" customHeight="1"/>
    <row r="1795" ht="23.1" customHeight="1"/>
    <row r="1796" ht="23.1" customHeight="1"/>
    <row r="1797" ht="23.1" customHeight="1"/>
    <row r="1798" ht="23.1" customHeight="1"/>
    <row r="1799" ht="23.1" customHeight="1"/>
    <row r="1800" ht="23.1" customHeight="1"/>
    <row r="1801" ht="23.1" customHeight="1"/>
    <row r="1802" ht="23.1" customHeight="1"/>
    <row r="1803" ht="23.1" customHeight="1"/>
    <row r="1804" ht="23.1" customHeight="1"/>
    <row r="1805" ht="23.1" customHeight="1"/>
    <row r="1806" ht="23.1" customHeight="1"/>
    <row r="1807" ht="23.1" customHeight="1"/>
  </sheetData>
  <sheetProtection sheet="1" objects="1" scenarios="1"/>
  <mergeCells count="161">
    <mergeCell ref="AC8:AC9"/>
    <mergeCell ref="AD8:AD9"/>
    <mergeCell ref="AE8:AE9"/>
    <mergeCell ref="B8:C10"/>
    <mergeCell ref="B11:C11"/>
    <mergeCell ref="A2:C2"/>
    <mergeCell ref="A1:C1"/>
    <mergeCell ref="D1:L1"/>
    <mergeCell ref="A8:A10"/>
    <mergeCell ref="D8:D10"/>
    <mergeCell ref="G8:G10"/>
    <mergeCell ref="E8:E10"/>
    <mergeCell ref="A4:C4"/>
    <mergeCell ref="A3:C3"/>
    <mergeCell ref="M5:U5"/>
    <mergeCell ref="V5:W5"/>
    <mergeCell ref="AC5:AE6"/>
    <mergeCell ref="V1:W1"/>
    <mergeCell ref="X1:AA1"/>
    <mergeCell ref="X2:AA2"/>
    <mergeCell ref="X3:AA3"/>
    <mergeCell ref="M1:U1"/>
    <mergeCell ref="D3:F3"/>
    <mergeCell ref="B12:C12"/>
    <mergeCell ref="V2:W2"/>
    <mergeCell ref="V3:W3"/>
    <mergeCell ref="V4:W4"/>
    <mergeCell ref="M2:U2"/>
    <mergeCell ref="M3:U3"/>
    <mergeCell ref="M4:U4"/>
    <mergeCell ref="D2:L2"/>
    <mergeCell ref="F8:F10"/>
    <mergeCell ref="S9:AA9"/>
    <mergeCell ref="H9:R9"/>
    <mergeCell ref="H8:AA8"/>
    <mergeCell ref="X4:AA4"/>
    <mergeCell ref="X5:AA5"/>
    <mergeCell ref="D4:F4"/>
    <mergeCell ref="B18:C18"/>
    <mergeCell ref="B19:C19"/>
    <mergeCell ref="B20:C20"/>
    <mergeCell ref="B21:C21"/>
    <mergeCell ref="B22:C22"/>
    <mergeCell ref="B13:C13"/>
    <mergeCell ref="B14:C14"/>
    <mergeCell ref="B15:C15"/>
    <mergeCell ref="B16:C16"/>
    <mergeCell ref="B17:C17"/>
    <mergeCell ref="B28:C28"/>
    <mergeCell ref="B29:C29"/>
    <mergeCell ref="B30:C30"/>
    <mergeCell ref="B31:C31"/>
    <mergeCell ref="B32:C32"/>
    <mergeCell ref="B23:C23"/>
    <mergeCell ref="B24:C24"/>
    <mergeCell ref="B25:C25"/>
    <mergeCell ref="B26:C26"/>
    <mergeCell ref="B27:C27"/>
    <mergeCell ref="B38:C38"/>
    <mergeCell ref="B39:C39"/>
    <mergeCell ref="B40:C40"/>
    <mergeCell ref="B41:C41"/>
    <mergeCell ref="B42:C42"/>
    <mergeCell ref="B33:C33"/>
    <mergeCell ref="B34:C34"/>
    <mergeCell ref="B35:C35"/>
    <mergeCell ref="B36:C36"/>
    <mergeCell ref="B37:C37"/>
    <mergeCell ref="B48:C48"/>
    <mergeCell ref="B49:C49"/>
    <mergeCell ref="B50:C50"/>
    <mergeCell ref="B51:C51"/>
    <mergeCell ref="B52:C52"/>
    <mergeCell ref="B43:C43"/>
    <mergeCell ref="B44:C44"/>
    <mergeCell ref="B45:C45"/>
    <mergeCell ref="B46:C46"/>
    <mergeCell ref="B47:C47"/>
    <mergeCell ref="B58:C58"/>
    <mergeCell ref="B59:C59"/>
    <mergeCell ref="B60:C60"/>
    <mergeCell ref="B61:C61"/>
    <mergeCell ref="B62:C62"/>
    <mergeCell ref="B53:C53"/>
    <mergeCell ref="B54:C54"/>
    <mergeCell ref="B55:C55"/>
    <mergeCell ref="B56:C56"/>
    <mergeCell ref="B57:C57"/>
    <mergeCell ref="B68:C68"/>
    <mergeCell ref="B69:C69"/>
    <mergeCell ref="B70:C70"/>
    <mergeCell ref="B71:C71"/>
    <mergeCell ref="B72:C72"/>
    <mergeCell ref="B63:C63"/>
    <mergeCell ref="B64:C64"/>
    <mergeCell ref="B65:C65"/>
    <mergeCell ref="B66:C66"/>
    <mergeCell ref="B67:C67"/>
    <mergeCell ref="B78:C78"/>
    <mergeCell ref="B79:C79"/>
    <mergeCell ref="B80:C80"/>
    <mergeCell ref="B81:C81"/>
    <mergeCell ref="B82:C82"/>
    <mergeCell ref="B73:C73"/>
    <mergeCell ref="B74:C74"/>
    <mergeCell ref="B75:C75"/>
    <mergeCell ref="B76:C76"/>
    <mergeCell ref="B77:C77"/>
    <mergeCell ref="B88:C88"/>
    <mergeCell ref="B89:C89"/>
    <mergeCell ref="B90:C90"/>
    <mergeCell ref="B91:C91"/>
    <mergeCell ref="B92:C92"/>
    <mergeCell ref="B83:C83"/>
    <mergeCell ref="B84:C84"/>
    <mergeCell ref="B85:C85"/>
    <mergeCell ref="B86:C86"/>
    <mergeCell ref="B87:C87"/>
    <mergeCell ref="B98:C98"/>
    <mergeCell ref="B99:C99"/>
    <mergeCell ref="B100:C100"/>
    <mergeCell ref="B101:C101"/>
    <mergeCell ref="B102:C102"/>
    <mergeCell ref="B93:C93"/>
    <mergeCell ref="B94:C94"/>
    <mergeCell ref="B95:C95"/>
    <mergeCell ref="B96:C96"/>
    <mergeCell ref="B97:C97"/>
    <mergeCell ref="B108:C108"/>
    <mergeCell ref="B109:C109"/>
    <mergeCell ref="B110:C110"/>
    <mergeCell ref="B103:C103"/>
    <mergeCell ref="B104:C104"/>
    <mergeCell ref="B105:C105"/>
    <mergeCell ref="B106:C106"/>
    <mergeCell ref="B107:C107"/>
    <mergeCell ref="B133:C133"/>
    <mergeCell ref="B118:C118"/>
    <mergeCell ref="B119:C119"/>
    <mergeCell ref="B120:C120"/>
    <mergeCell ref="B121:C121"/>
    <mergeCell ref="B122:C122"/>
    <mergeCell ref="B113:C113"/>
    <mergeCell ref="B114:C114"/>
    <mergeCell ref="B115:C115"/>
    <mergeCell ref="B116:C116"/>
    <mergeCell ref="B117:C117"/>
    <mergeCell ref="B111:C111"/>
    <mergeCell ref="B112:C112"/>
    <mergeCell ref="B134:C134"/>
    <mergeCell ref="B135:C135"/>
    <mergeCell ref="B128:C128"/>
    <mergeCell ref="B129:C129"/>
    <mergeCell ref="B130:C130"/>
    <mergeCell ref="B131:C131"/>
    <mergeCell ref="B132:C132"/>
    <mergeCell ref="B123:C123"/>
    <mergeCell ref="B124:C124"/>
    <mergeCell ref="B125:C125"/>
    <mergeCell ref="B126:C126"/>
    <mergeCell ref="B127:C127"/>
  </mergeCells>
  <phoneticPr fontId="2"/>
  <conditionalFormatting sqref="O11:O110 R11:R110">
    <cfRule type="containsText" dxfId="5" priority="11" operator="containsText" text="不適">
      <formula>NOT(ISERROR(SEARCH("不適",O11)))</formula>
    </cfRule>
  </conditionalFormatting>
  <conditionalFormatting sqref="M11:R110 V1:W5 AC11:AE110 X11:AA110">
    <cfRule type="expression" dxfId="4" priority="135">
      <formula>$B$5="■"</formula>
    </cfRule>
  </conditionalFormatting>
  <conditionalFormatting sqref="X1:X5">
    <cfRule type="expression" dxfId="3" priority="138">
      <formula>$B$5="□"</formula>
    </cfRule>
  </conditionalFormatting>
  <conditionalFormatting sqref="V5">
    <cfRule type="expression" dxfId="2" priority="6">
      <formula>$V$5="不適"</formula>
    </cfRule>
  </conditionalFormatting>
  <conditionalFormatting sqref="X5">
    <cfRule type="expression" dxfId="1" priority="5">
      <formula>$X$5="不適"</formula>
    </cfRule>
  </conditionalFormatting>
  <conditionalFormatting sqref="D3:F3">
    <cfRule type="containsText" dxfId="0" priority="1" operator="containsText" text="第1,2面で地域の区分を選択して下さい">
      <formula>NOT(ISERROR(SEARCH("第1,2面で地域の区分を選択して下さい",D3)))</formula>
    </cfRule>
  </conditionalFormatting>
  <dataValidations count="1">
    <dataValidation type="list" allowBlank="1" showInputMessage="1" showErrorMessage="1" sqref="H11:K110 S11:V110 B5" xr:uid="{2A1EE03E-4D7C-44A0-8D56-BB180515F821}">
      <formula1>"■,□"</formula1>
    </dataValidation>
  </dataValidations>
  <printOptions horizontalCentered="1"/>
  <pageMargins left="0.47244094488188981" right="0.31496062992125984" top="0.62992125984251968" bottom="0.39370078740157483" header="0.27559055118110237" footer="0.19685039370078741"/>
  <pageSetup paperSize="8" scale="98" orientation="landscape" r:id="rId1"/>
  <headerFooter>
    <oddHeader xml:space="preserve">&amp;L&amp;"HGSｺﾞｼｯｸM,ﾒﾃﾞｨｳﾑ"&amp;14　　設計内容説明書（別紙）&amp;R&amp;"HGｺﾞｼｯｸM,ﾒﾃﾞｨｳﾑ"&amp;12（第&amp;P面）     </oddHeader>
    <oddFooter>&amp;L&amp;"Meiryo UI,標準"&amp;9HP住-998（Ver.20250401）&amp;R&amp;"Meiryo UI,標準"&amp;9Copyright 2025 Houseplus Corporation</oddFooter>
  </headerFooter>
  <rowBreaks count="3" manualBreakCount="3">
    <brk id="35" max="26" man="1"/>
    <brk id="65" max="26" man="1"/>
    <brk id="95" max="26"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98"/>
  <sheetViews>
    <sheetView view="pageBreakPreview" zoomScale="85" zoomScaleNormal="70" zoomScaleSheetLayoutView="85" workbookViewId="0">
      <selection activeCell="D5" sqref="D5"/>
    </sheetView>
  </sheetViews>
  <sheetFormatPr defaultRowHeight="27.95" customHeight="1"/>
  <cols>
    <col min="1" max="1" width="1.625" style="3" customWidth="1"/>
    <col min="2" max="2" width="12.875" style="3" customWidth="1"/>
    <col min="3" max="3" width="16.625" style="3" customWidth="1"/>
    <col min="4" max="4" width="100.625" style="3" customWidth="1"/>
    <col min="5" max="16384" width="9" style="3"/>
  </cols>
  <sheetData>
    <row r="1" spans="2:10" ht="9.9499999999999993" customHeight="1"/>
    <row r="2" spans="2:10" ht="39.75" customHeight="1">
      <c r="B2" s="74" t="s">
        <v>10</v>
      </c>
    </row>
    <row r="3" spans="2:10" ht="27.95" customHeight="1">
      <c r="B3" s="75" t="s">
        <v>48</v>
      </c>
      <c r="C3" s="76" t="s">
        <v>49</v>
      </c>
      <c r="D3" s="77" t="s">
        <v>50</v>
      </c>
    </row>
    <row r="4" spans="2:10" ht="27.95" customHeight="1">
      <c r="B4" s="45"/>
      <c r="C4" s="46"/>
      <c r="D4" s="47"/>
    </row>
    <row r="5" spans="2:10" ht="27.95" customHeight="1">
      <c r="B5" s="35"/>
      <c r="C5" s="48"/>
      <c r="D5" s="33"/>
    </row>
    <row r="6" spans="2:10" ht="27.95" customHeight="1">
      <c r="B6" s="35"/>
      <c r="C6" s="37"/>
      <c r="D6" s="33"/>
      <c r="E6" s="32"/>
      <c r="F6" s="32"/>
      <c r="G6" s="32"/>
      <c r="H6" s="32"/>
      <c r="I6" s="32"/>
      <c r="J6" s="32"/>
    </row>
    <row r="7" spans="2:10" ht="27.95" customHeight="1">
      <c r="B7" s="35"/>
      <c r="C7" s="48"/>
      <c r="D7" s="33"/>
      <c r="E7" s="32"/>
      <c r="F7" s="32"/>
      <c r="G7" s="32"/>
      <c r="H7" s="32"/>
      <c r="I7" s="32"/>
      <c r="J7" s="32"/>
    </row>
    <row r="8" spans="2:10" ht="27.95" customHeight="1">
      <c r="B8" s="36"/>
      <c r="C8" s="48"/>
      <c r="D8" s="33"/>
    </row>
    <row r="9" spans="2:10" ht="27.95" customHeight="1">
      <c r="B9" s="35"/>
      <c r="C9" s="51"/>
      <c r="D9" s="33"/>
    </row>
    <row r="10" spans="2:10" ht="27.95" customHeight="1">
      <c r="B10" s="35"/>
      <c r="C10" s="37"/>
      <c r="D10" s="34"/>
      <c r="E10" s="32"/>
      <c r="F10" s="32"/>
      <c r="G10" s="32"/>
      <c r="H10" s="32"/>
      <c r="I10" s="32"/>
      <c r="J10" s="32"/>
    </row>
    <row r="11" spans="2:10" ht="27.95" customHeight="1">
      <c r="B11" s="35"/>
      <c r="C11" s="37"/>
      <c r="D11" s="34"/>
      <c r="E11" s="32"/>
      <c r="F11" s="32"/>
      <c r="G11" s="32"/>
      <c r="H11" s="32"/>
      <c r="I11" s="32"/>
      <c r="J11" s="32"/>
    </row>
    <row r="12" spans="2:10" ht="27.95" customHeight="1">
      <c r="B12" s="35"/>
      <c r="C12" s="37"/>
      <c r="D12" s="34"/>
      <c r="E12" s="32"/>
      <c r="F12" s="32"/>
      <c r="G12" s="32"/>
      <c r="H12" s="32"/>
      <c r="I12" s="32"/>
      <c r="J12" s="32"/>
    </row>
    <row r="13" spans="2:10" ht="27.95" customHeight="1">
      <c r="B13" s="35"/>
      <c r="C13" s="37"/>
      <c r="D13" s="34"/>
      <c r="E13" s="32"/>
      <c r="F13" s="32"/>
      <c r="G13" s="32"/>
      <c r="H13" s="32"/>
      <c r="I13" s="32"/>
      <c r="J13" s="32"/>
    </row>
    <row r="14" spans="2:10" ht="27.95" customHeight="1">
      <c r="B14" s="35"/>
      <c r="C14" s="37"/>
      <c r="D14" s="34"/>
      <c r="E14" s="32"/>
      <c r="F14" s="32"/>
      <c r="G14" s="32"/>
      <c r="H14" s="32"/>
      <c r="I14" s="32"/>
      <c r="J14" s="32"/>
    </row>
    <row r="15" spans="2:10" ht="27.95" customHeight="1">
      <c r="B15" s="35"/>
      <c r="C15" s="36"/>
      <c r="D15" s="34"/>
    </row>
    <row r="16" spans="2:10" ht="27.95" customHeight="1">
      <c r="B16" s="36"/>
      <c r="C16" s="48"/>
      <c r="D16" s="57"/>
    </row>
    <row r="17" spans="2:4" ht="27.95" customHeight="1">
      <c r="B17" s="36"/>
      <c r="C17" s="36"/>
      <c r="D17" s="59"/>
    </row>
    <row r="18" spans="2:4" ht="27.95" customHeight="1">
      <c r="B18" s="36"/>
      <c r="C18" s="36"/>
      <c r="D18" s="57"/>
    </row>
    <row r="19" spans="2:4" ht="27.95" customHeight="1">
      <c r="B19" s="36"/>
      <c r="C19" s="36"/>
      <c r="D19" s="58"/>
    </row>
    <row r="20" spans="2:4" ht="27.95" customHeight="1">
      <c r="B20" s="36"/>
      <c r="C20" s="36"/>
      <c r="D20" s="58"/>
    </row>
    <row r="21" spans="2:4" ht="27.95" customHeight="1">
      <c r="B21" s="36"/>
      <c r="C21" s="36"/>
      <c r="D21" s="58"/>
    </row>
    <row r="22" spans="2:4" ht="27.95" customHeight="1">
      <c r="B22" s="36"/>
      <c r="C22" s="36"/>
      <c r="D22" s="58"/>
    </row>
    <row r="23" spans="2:4" ht="27.95" customHeight="1">
      <c r="B23" s="36"/>
      <c r="C23" s="36"/>
      <c r="D23" s="57"/>
    </row>
    <row r="24" spans="2:4" ht="27.95" customHeight="1">
      <c r="B24" s="36"/>
      <c r="C24" s="36"/>
      <c r="D24" s="57"/>
    </row>
    <row r="25" spans="2:4" ht="27.95" customHeight="1">
      <c r="B25" s="36"/>
      <c r="C25" s="36"/>
      <c r="D25" s="57"/>
    </row>
    <row r="26" spans="2:4" ht="27.95" customHeight="1">
      <c r="B26" s="36"/>
      <c r="C26" s="36"/>
      <c r="D26" s="57"/>
    </row>
    <row r="27" spans="2:4" ht="27.95" customHeight="1">
      <c r="B27" s="36"/>
      <c r="C27" s="36"/>
      <c r="D27" s="57"/>
    </row>
    <row r="28" spans="2:4" ht="27.95" customHeight="1">
      <c r="B28" s="36"/>
      <c r="C28" s="36"/>
      <c r="D28" s="57"/>
    </row>
    <row r="29" spans="2:4" ht="27.95" customHeight="1">
      <c r="B29" s="36"/>
      <c r="C29" s="36"/>
      <c r="D29" s="57"/>
    </row>
    <row r="30" spans="2:4" ht="27.95" customHeight="1">
      <c r="B30" s="36"/>
      <c r="C30" s="36"/>
      <c r="D30" s="33"/>
    </row>
    <row r="31" spans="2:4" ht="27.95" customHeight="1">
      <c r="B31" s="35"/>
      <c r="C31" s="48"/>
      <c r="D31" s="33"/>
    </row>
    <row r="32" spans="2:4" ht="42.75" customHeight="1">
      <c r="B32" s="60"/>
      <c r="C32" s="57"/>
      <c r="D32" s="34"/>
    </row>
    <row r="33" spans="2:4" ht="27.95" customHeight="1">
      <c r="B33" s="60"/>
      <c r="C33" s="57"/>
      <c r="D33" s="33"/>
    </row>
    <row r="34" spans="2:4" ht="27.95" customHeight="1">
      <c r="B34" s="35"/>
      <c r="C34" s="48"/>
      <c r="D34" s="33"/>
    </row>
    <row r="35" spans="2:4" ht="27.95" customHeight="1">
      <c r="B35" s="60"/>
      <c r="C35" s="57"/>
      <c r="D35" s="33"/>
    </row>
    <row r="36" spans="2:4" ht="27.95" customHeight="1">
      <c r="B36" s="35"/>
      <c r="C36" s="48"/>
      <c r="D36" s="33"/>
    </row>
    <row r="37" spans="2:4" ht="27.95" customHeight="1">
      <c r="B37" s="60"/>
      <c r="C37" s="57"/>
      <c r="D37" s="33"/>
    </row>
    <row r="38" spans="2:4" ht="27.95" customHeight="1">
      <c r="B38" s="35"/>
      <c r="C38" s="48"/>
    </row>
    <row r="39" spans="2:4" ht="27.95" customHeight="1">
      <c r="B39" s="60"/>
      <c r="C39" s="57"/>
      <c r="D39" s="57"/>
    </row>
    <row r="40" spans="2:4" ht="27.95" customHeight="1">
      <c r="B40" s="57"/>
      <c r="C40" s="57"/>
      <c r="D40" s="57"/>
    </row>
    <row r="41" spans="2:4" ht="27.95" customHeight="1">
      <c r="B41" s="57"/>
      <c r="C41" s="57"/>
      <c r="D41" s="57"/>
    </row>
    <row r="42" spans="2:4" ht="27.95" customHeight="1">
      <c r="B42" s="57"/>
      <c r="C42" s="57"/>
      <c r="D42" s="57"/>
    </row>
    <row r="43" spans="2:4" ht="27.95" customHeight="1">
      <c r="B43" s="57"/>
      <c r="C43" s="57"/>
      <c r="D43" s="57"/>
    </row>
    <row r="44" spans="2:4" ht="27.95" customHeight="1">
      <c r="B44" s="57"/>
      <c r="C44" s="57"/>
      <c r="D44" s="57"/>
    </row>
    <row r="45" spans="2:4" ht="27.95" customHeight="1">
      <c r="B45" s="57"/>
      <c r="C45" s="57"/>
      <c r="D45" s="57"/>
    </row>
    <row r="46" spans="2:4" ht="27.95" customHeight="1">
      <c r="B46" s="57"/>
      <c r="C46" s="57"/>
      <c r="D46" s="57"/>
    </row>
    <row r="47" spans="2:4" ht="27.95" customHeight="1">
      <c r="B47" s="57"/>
      <c r="C47" s="57"/>
      <c r="D47" s="57"/>
    </row>
    <row r="48" spans="2:4" ht="27.95" customHeight="1">
      <c r="B48" s="57"/>
      <c r="C48" s="57"/>
      <c r="D48" s="57"/>
    </row>
    <row r="49" spans="2:4" ht="27.95" customHeight="1">
      <c r="B49" s="57"/>
      <c r="C49" s="57"/>
      <c r="D49" s="57"/>
    </row>
    <row r="50" spans="2:4" ht="27.95" customHeight="1">
      <c r="B50" s="57"/>
      <c r="C50" s="57"/>
      <c r="D50" s="57"/>
    </row>
    <row r="51" spans="2:4" ht="27.95" customHeight="1">
      <c r="B51" s="57"/>
      <c r="C51" s="57"/>
      <c r="D51" s="57"/>
    </row>
    <row r="52" spans="2:4" ht="27.95" customHeight="1">
      <c r="B52" s="57"/>
      <c r="C52" s="57"/>
      <c r="D52" s="57"/>
    </row>
    <row r="53" spans="2:4" ht="27.95" customHeight="1">
      <c r="B53" s="57"/>
      <c r="C53" s="57"/>
      <c r="D53" s="57"/>
    </row>
    <row r="54" spans="2:4" ht="27.95" customHeight="1">
      <c r="B54" s="57"/>
      <c r="C54" s="57"/>
      <c r="D54" s="57"/>
    </row>
    <row r="55" spans="2:4" ht="27.95" customHeight="1">
      <c r="B55" s="57"/>
      <c r="C55" s="57"/>
      <c r="D55" s="57"/>
    </row>
    <row r="56" spans="2:4" ht="27.95" customHeight="1">
      <c r="B56" s="57"/>
      <c r="C56" s="57"/>
      <c r="D56" s="57"/>
    </row>
    <row r="57" spans="2:4" ht="27.95" customHeight="1">
      <c r="B57" s="57"/>
      <c r="C57" s="57"/>
      <c r="D57" s="57"/>
    </row>
    <row r="58" spans="2:4" ht="27.95" customHeight="1">
      <c r="B58" s="57"/>
      <c r="C58" s="57"/>
      <c r="D58" s="57"/>
    </row>
    <row r="59" spans="2:4" ht="27.95" customHeight="1">
      <c r="B59" s="57"/>
      <c r="C59" s="57"/>
      <c r="D59" s="57"/>
    </row>
    <row r="60" spans="2:4" ht="27.95" customHeight="1">
      <c r="B60" s="57"/>
      <c r="C60" s="57"/>
      <c r="D60" s="57"/>
    </row>
    <row r="61" spans="2:4" ht="27.95" customHeight="1">
      <c r="B61" s="57"/>
      <c r="C61" s="57"/>
      <c r="D61" s="57"/>
    </row>
    <row r="62" spans="2:4" ht="27.95" customHeight="1">
      <c r="B62" s="57"/>
      <c r="C62" s="57"/>
      <c r="D62" s="57"/>
    </row>
    <row r="63" spans="2:4" ht="27.95" customHeight="1">
      <c r="B63" s="57"/>
      <c r="C63" s="57"/>
      <c r="D63" s="57"/>
    </row>
    <row r="64" spans="2:4" ht="27.95" customHeight="1">
      <c r="B64" s="57"/>
      <c r="C64" s="57"/>
      <c r="D64" s="57"/>
    </row>
    <row r="65" spans="2:4" ht="27.95" customHeight="1">
      <c r="B65" s="57"/>
      <c r="C65" s="57"/>
      <c r="D65" s="57"/>
    </row>
    <row r="66" spans="2:4" ht="27.95" customHeight="1">
      <c r="B66" s="57"/>
      <c r="C66" s="57"/>
      <c r="D66" s="57"/>
    </row>
    <row r="67" spans="2:4" ht="27.95" customHeight="1">
      <c r="B67" s="57"/>
      <c r="C67" s="57"/>
      <c r="D67" s="57"/>
    </row>
    <row r="68" spans="2:4" ht="27.95" customHeight="1">
      <c r="B68" s="57"/>
      <c r="C68" s="57"/>
      <c r="D68" s="57"/>
    </row>
    <row r="69" spans="2:4" ht="27.95" customHeight="1">
      <c r="B69" s="57"/>
      <c r="C69" s="57"/>
      <c r="D69" s="57"/>
    </row>
    <row r="70" spans="2:4" ht="27.95" customHeight="1">
      <c r="B70" s="57"/>
      <c r="C70" s="57"/>
      <c r="D70" s="57"/>
    </row>
    <row r="71" spans="2:4" ht="27.95" customHeight="1">
      <c r="B71" s="57"/>
      <c r="C71" s="57"/>
      <c r="D71" s="57"/>
    </row>
    <row r="72" spans="2:4" ht="27.95" customHeight="1">
      <c r="B72" s="57"/>
      <c r="C72" s="57"/>
      <c r="D72" s="57"/>
    </row>
    <row r="73" spans="2:4" ht="27.95" customHeight="1">
      <c r="B73" s="57"/>
      <c r="C73" s="57"/>
      <c r="D73" s="57"/>
    </row>
    <row r="74" spans="2:4" ht="27.95" customHeight="1">
      <c r="B74" s="57"/>
      <c r="C74" s="57"/>
      <c r="D74" s="57"/>
    </row>
    <row r="75" spans="2:4" ht="27.95" customHeight="1">
      <c r="B75" s="57"/>
      <c r="C75" s="57"/>
      <c r="D75" s="57"/>
    </row>
    <row r="76" spans="2:4" ht="27.95" customHeight="1">
      <c r="B76" s="57"/>
      <c r="C76" s="57"/>
      <c r="D76" s="57"/>
    </row>
    <row r="77" spans="2:4" ht="27.95" customHeight="1">
      <c r="B77" s="57"/>
      <c r="C77" s="57"/>
      <c r="D77" s="57"/>
    </row>
    <row r="78" spans="2:4" ht="27.95" customHeight="1">
      <c r="B78" s="57"/>
      <c r="C78" s="57"/>
      <c r="D78" s="57"/>
    </row>
    <row r="79" spans="2:4" ht="27.95" customHeight="1">
      <c r="B79" s="57"/>
      <c r="C79" s="57"/>
      <c r="D79" s="57"/>
    </row>
    <row r="80" spans="2:4" ht="27.95" customHeight="1">
      <c r="B80" s="57"/>
      <c r="C80" s="57"/>
      <c r="D80" s="57"/>
    </row>
    <row r="81" spans="2:4" ht="27.95" customHeight="1">
      <c r="B81" s="57"/>
      <c r="C81" s="57"/>
      <c r="D81" s="57"/>
    </row>
    <row r="82" spans="2:4" ht="27.95" customHeight="1">
      <c r="B82" s="57"/>
      <c r="C82" s="57"/>
      <c r="D82" s="57"/>
    </row>
    <row r="83" spans="2:4" ht="27.95" customHeight="1">
      <c r="B83" s="57"/>
      <c r="C83" s="57"/>
      <c r="D83" s="57"/>
    </row>
    <row r="84" spans="2:4" ht="27.95" customHeight="1">
      <c r="B84" s="57"/>
      <c r="C84" s="57"/>
      <c r="D84" s="57"/>
    </row>
    <row r="85" spans="2:4" ht="27.95" customHeight="1">
      <c r="B85" s="57"/>
      <c r="C85" s="57"/>
      <c r="D85" s="57"/>
    </row>
    <row r="86" spans="2:4" ht="27.95" customHeight="1">
      <c r="B86" s="57"/>
      <c r="C86" s="57"/>
      <c r="D86" s="57"/>
    </row>
    <row r="87" spans="2:4" ht="27.95" customHeight="1">
      <c r="B87" s="57"/>
      <c r="C87" s="57"/>
      <c r="D87" s="57"/>
    </row>
    <row r="88" spans="2:4" ht="27.95" customHeight="1">
      <c r="B88" s="57"/>
      <c r="C88" s="57"/>
      <c r="D88" s="57"/>
    </row>
    <row r="89" spans="2:4" ht="27.95" customHeight="1">
      <c r="B89" s="57"/>
      <c r="C89" s="57"/>
      <c r="D89" s="57"/>
    </row>
    <row r="90" spans="2:4" ht="27.95" customHeight="1">
      <c r="B90" s="57"/>
      <c r="C90" s="57"/>
      <c r="D90" s="57"/>
    </row>
    <row r="91" spans="2:4" ht="27.95" customHeight="1">
      <c r="B91" s="57"/>
      <c r="C91" s="57"/>
      <c r="D91" s="57"/>
    </row>
    <row r="92" spans="2:4" ht="27.95" customHeight="1">
      <c r="B92" s="57"/>
      <c r="C92" s="57"/>
      <c r="D92" s="57"/>
    </row>
    <row r="93" spans="2:4" ht="27.95" customHeight="1">
      <c r="B93" s="57"/>
      <c r="C93" s="57"/>
      <c r="D93" s="57"/>
    </row>
    <row r="94" spans="2:4" ht="27.95" customHeight="1">
      <c r="B94" s="57"/>
      <c r="C94" s="57"/>
      <c r="D94" s="57"/>
    </row>
    <row r="95" spans="2:4" ht="27.95" customHeight="1">
      <c r="B95" s="57"/>
      <c r="C95" s="57"/>
      <c r="D95" s="57"/>
    </row>
    <row r="96" spans="2:4" ht="27.95" customHeight="1">
      <c r="B96" s="57"/>
      <c r="C96" s="57"/>
      <c r="D96" s="57"/>
    </row>
    <row r="97" spans="2:4" ht="27.95" customHeight="1">
      <c r="B97" s="57"/>
      <c r="C97" s="57"/>
      <c r="D97" s="57"/>
    </row>
    <row r="98" spans="2:4" ht="27.95" customHeight="1">
      <c r="B98" s="61"/>
      <c r="C98" s="61"/>
      <c r="D98" s="61"/>
    </row>
  </sheetData>
  <sheetProtection selectLockedCells="1" selectUnlockedCells="1"/>
  <phoneticPr fontId="2"/>
  <printOptions horizontalCentered="1"/>
  <pageMargins left="0.47244094488188981" right="0.39370078740157483" top="0.47244094488188981" bottom="0.39370078740157483" header="0.27559055118110237" footer="0.19685039370078741"/>
  <pageSetup paperSize="9" scale="72" orientation="portrait" r:id="rId1"/>
  <headerFooter>
    <oddHeader>&amp;R&amp;"ＭＳ Ｐ明朝,標準"&amp;10（第&amp;P面）</oddHeader>
  </headerFooter>
  <rowBreaks count="1" manualBreakCount="1">
    <brk id="35"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sheetPr>
  <dimension ref="B2:Q99"/>
  <sheetViews>
    <sheetView view="pageBreakPreview" topLeftCell="F1" zoomScale="115" zoomScaleNormal="100" zoomScaleSheetLayoutView="115" workbookViewId="0">
      <selection activeCell="Q5" sqref="Q5:Q7"/>
    </sheetView>
  </sheetViews>
  <sheetFormatPr defaultRowHeight="14.25"/>
  <cols>
    <col min="1" max="1" width="1.625" style="38" customWidth="1"/>
    <col min="2" max="2" width="31.125" style="38" customWidth="1"/>
    <col min="3" max="3" width="2.625" style="38" customWidth="1"/>
    <col min="4" max="4" width="16" style="38" customWidth="1"/>
    <col min="5" max="5" width="2.625" style="38" customWidth="1"/>
    <col min="6" max="6" width="62.75" style="38" bestFit="1" customWidth="1"/>
    <col min="7" max="7" width="2.625" style="38" customWidth="1"/>
    <col min="8" max="8" width="18.625" style="38" customWidth="1"/>
    <col min="9" max="9" width="2.5" style="38" customWidth="1"/>
    <col min="10" max="10" width="22" style="38" customWidth="1"/>
    <col min="11" max="12" width="2.375" style="38" customWidth="1"/>
    <col min="13" max="13" width="17.25" style="38" customWidth="1"/>
    <col min="14" max="14" width="2.375" style="38" customWidth="1"/>
    <col min="15" max="15" width="17.25" style="38" customWidth="1"/>
    <col min="16" max="16" width="3.125" style="38" customWidth="1"/>
    <col min="17" max="19" width="23.625" style="38" bestFit="1" customWidth="1"/>
    <col min="20" max="23" width="20.375" style="38" bestFit="1" customWidth="1"/>
    <col min="24" max="24" width="11.5" style="38" bestFit="1" customWidth="1"/>
    <col min="25" max="25" width="17.875" style="38" bestFit="1" customWidth="1"/>
    <col min="26" max="26" width="19.125" style="38" bestFit="1" customWidth="1"/>
    <col min="27" max="27" width="18.5" style="38" bestFit="1" customWidth="1"/>
    <col min="28" max="29" width="20.125" style="38" bestFit="1" customWidth="1"/>
    <col min="30" max="32" width="21.875" style="38" bestFit="1" customWidth="1"/>
    <col min="33" max="35" width="25.25" style="38" bestFit="1" customWidth="1"/>
    <col min="36" max="36" width="25.625" style="38" bestFit="1" customWidth="1"/>
    <col min="37" max="37" width="23.125" style="38" bestFit="1" customWidth="1"/>
    <col min="38" max="38" width="26.375" style="38" bestFit="1" customWidth="1"/>
    <col min="39" max="42" width="25.75" style="38" bestFit="1" customWidth="1"/>
    <col min="43" max="44" width="24" style="38" bestFit="1" customWidth="1"/>
    <col min="45" max="46" width="20.25" style="38" bestFit="1" customWidth="1"/>
    <col min="47" max="48" width="21.875" style="38" bestFit="1" customWidth="1"/>
    <col min="49" max="16384" width="9" style="38"/>
  </cols>
  <sheetData>
    <row r="2" spans="2:17">
      <c r="B2" s="38" t="s">
        <v>51</v>
      </c>
    </row>
    <row r="3" spans="2:17" ht="15" thickBot="1"/>
    <row r="4" spans="2:17" ht="100.5" thickBot="1">
      <c r="B4" s="39" t="s">
        <v>23</v>
      </c>
      <c r="C4" s="40"/>
      <c r="D4" s="39" t="s">
        <v>24</v>
      </c>
      <c r="E4" s="40"/>
      <c r="F4" s="39" t="s">
        <v>21</v>
      </c>
      <c r="H4" s="39" t="s">
        <v>57</v>
      </c>
      <c r="I4" s="40"/>
      <c r="J4" s="64" t="s">
        <v>154</v>
      </c>
      <c r="K4" s="40"/>
      <c r="M4" s="38" t="s">
        <v>194</v>
      </c>
      <c r="O4" s="38" t="s">
        <v>195</v>
      </c>
      <c r="Q4" s="38" t="s">
        <v>266</v>
      </c>
    </row>
    <row r="5" spans="2:17">
      <c r="B5" s="41"/>
      <c r="D5" s="41"/>
      <c r="F5" s="41"/>
      <c r="H5" s="41"/>
    </row>
    <row r="6" spans="2:17">
      <c r="B6" s="42"/>
      <c r="D6" s="65"/>
      <c r="F6" s="65"/>
      <c r="H6" s="43"/>
      <c r="I6" s="62"/>
      <c r="J6" s="65"/>
      <c r="K6" s="62"/>
      <c r="M6" s="38" t="s">
        <v>201</v>
      </c>
      <c r="O6" s="38" t="s">
        <v>198</v>
      </c>
      <c r="Q6" s="38" t="s">
        <v>263</v>
      </c>
    </row>
    <row r="7" spans="2:17">
      <c r="B7" s="42" t="s">
        <v>62</v>
      </c>
      <c r="D7" s="65" t="s">
        <v>161</v>
      </c>
      <c r="F7" s="65" t="s">
        <v>160</v>
      </c>
      <c r="H7" s="49" t="s">
        <v>54</v>
      </c>
      <c r="I7" s="4"/>
      <c r="J7" s="65" t="s">
        <v>169</v>
      </c>
      <c r="K7" s="4"/>
      <c r="M7" s="38" t="s">
        <v>207</v>
      </c>
      <c r="O7" s="38" t="s">
        <v>199</v>
      </c>
      <c r="Q7" s="38" t="s">
        <v>264</v>
      </c>
    </row>
    <row r="8" spans="2:17">
      <c r="B8" s="1" t="s">
        <v>63</v>
      </c>
      <c r="D8" s="65" t="s">
        <v>164</v>
      </c>
      <c r="F8" s="65" t="s">
        <v>158</v>
      </c>
      <c r="H8" s="49" t="s">
        <v>55</v>
      </c>
      <c r="I8" s="4"/>
      <c r="J8" s="65" t="s">
        <v>155</v>
      </c>
      <c r="K8" s="4"/>
      <c r="M8" s="38" t="s">
        <v>208</v>
      </c>
      <c r="O8" s="38" t="s">
        <v>200</v>
      </c>
    </row>
    <row r="9" spans="2:17">
      <c r="B9" s="1" t="s">
        <v>64</v>
      </c>
      <c r="D9" s="65" t="s">
        <v>165</v>
      </c>
      <c r="F9" s="65" t="s">
        <v>159</v>
      </c>
      <c r="H9" s="50" t="s">
        <v>56</v>
      </c>
      <c r="I9" s="63"/>
      <c r="J9" s="65" t="s">
        <v>156</v>
      </c>
      <c r="K9" s="63"/>
      <c r="M9" s="38" t="s">
        <v>196</v>
      </c>
      <c r="O9" s="38" t="s">
        <v>204</v>
      </c>
    </row>
    <row r="10" spans="2:17">
      <c r="B10" s="1" t="s">
        <v>65</v>
      </c>
      <c r="D10" s="65" t="s">
        <v>166</v>
      </c>
      <c r="F10" s="65" t="s">
        <v>167</v>
      </c>
      <c r="J10" s="65" t="s">
        <v>157</v>
      </c>
      <c r="M10" s="38" t="s">
        <v>197</v>
      </c>
    </row>
    <row r="11" spans="2:17" ht="30" customHeight="1">
      <c r="B11" s="1" t="s">
        <v>66</v>
      </c>
      <c r="D11" s="65" t="s">
        <v>162</v>
      </c>
      <c r="F11" s="65" t="s">
        <v>168</v>
      </c>
      <c r="J11" s="65" t="s">
        <v>162</v>
      </c>
      <c r="M11" s="38" t="s">
        <v>203</v>
      </c>
    </row>
    <row r="12" spans="2:17">
      <c r="B12" s="1" t="s">
        <v>67</v>
      </c>
      <c r="D12" s="65" t="s">
        <v>163</v>
      </c>
      <c r="F12" s="65"/>
      <c r="J12" s="65" t="s">
        <v>155</v>
      </c>
    </row>
    <row r="13" spans="2:17">
      <c r="B13" s="1" t="s">
        <v>68</v>
      </c>
      <c r="D13" s="65" t="s">
        <v>164</v>
      </c>
      <c r="F13" s="1"/>
      <c r="J13" s="65" t="s">
        <v>156</v>
      </c>
    </row>
    <row r="14" spans="2:17">
      <c r="B14" s="1" t="s">
        <v>69</v>
      </c>
      <c r="D14" s="65" t="s">
        <v>153</v>
      </c>
      <c r="F14" s="1"/>
      <c r="J14" s="65" t="s">
        <v>157</v>
      </c>
    </row>
    <row r="15" spans="2:17">
      <c r="B15" s="1" t="s">
        <v>70</v>
      </c>
      <c r="D15" s="65"/>
      <c r="F15" s="2"/>
      <c r="J15" s="65"/>
    </row>
    <row r="16" spans="2:17">
      <c r="B16" s="1" t="s">
        <v>71</v>
      </c>
      <c r="D16" s="65"/>
      <c r="J16" s="65"/>
    </row>
    <row r="17" spans="2:2">
      <c r="B17" s="1" t="s">
        <v>72</v>
      </c>
    </row>
    <row r="18" spans="2:2">
      <c r="B18" s="1" t="s">
        <v>73</v>
      </c>
    </row>
    <row r="19" spans="2:2" ht="15" customHeight="1">
      <c r="B19" s="1" t="s">
        <v>74</v>
      </c>
    </row>
    <row r="20" spans="2:2">
      <c r="B20" s="1" t="s">
        <v>75</v>
      </c>
    </row>
    <row r="21" spans="2:2">
      <c r="B21" s="1" t="s">
        <v>76</v>
      </c>
    </row>
    <row r="22" spans="2:2">
      <c r="B22" s="1" t="s">
        <v>77</v>
      </c>
    </row>
    <row r="23" spans="2:2">
      <c r="B23" s="1" t="s">
        <v>78</v>
      </c>
    </row>
    <row r="24" spans="2:2">
      <c r="B24" s="1" t="s">
        <v>79</v>
      </c>
    </row>
    <row r="25" spans="2:2">
      <c r="B25" s="1" t="s">
        <v>80</v>
      </c>
    </row>
    <row r="26" spans="2:2">
      <c r="B26" s="1" t="s">
        <v>100</v>
      </c>
    </row>
    <row r="27" spans="2:2">
      <c r="B27" s="1" t="s">
        <v>81</v>
      </c>
    </row>
    <row r="28" spans="2:2">
      <c r="B28" s="1" t="s">
        <v>82</v>
      </c>
    </row>
    <row r="29" spans="2:2">
      <c r="B29" s="1" t="s">
        <v>83</v>
      </c>
    </row>
    <row r="30" spans="2:2">
      <c r="B30" s="1" t="s">
        <v>84</v>
      </c>
    </row>
    <row r="31" spans="2:2">
      <c r="B31" s="1" t="s">
        <v>85</v>
      </c>
    </row>
    <row r="32" spans="2:2">
      <c r="B32" s="1" t="s">
        <v>86</v>
      </c>
    </row>
    <row r="33" spans="2:10">
      <c r="B33" s="1" t="s">
        <v>87</v>
      </c>
    </row>
    <row r="34" spans="2:10">
      <c r="B34" s="1" t="s">
        <v>88</v>
      </c>
    </row>
    <row r="35" spans="2:10">
      <c r="B35" s="1" t="s">
        <v>89</v>
      </c>
    </row>
    <row r="36" spans="2:10">
      <c r="B36" s="1" t="s">
        <v>90</v>
      </c>
    </row>
    <row r="37" spans="2:10">
      <c r="B37" s="1" t="s">
        <v>91</v>
      </c>
    </row>
    <row r="38" spans="2:10">
      <c r="B38" s="1" t="s">
        <v>92</v>
      </c>
    </row>
    <row r="39" spans="2:10">
      <c r="B39" s="1" t="s">
        <v>93</v>
      </c>
    </row>
    <row r="40" spans="2:10">
      <c r="B40" s="1" t="s">
        <v>94</v>
      </c>
    </row>
    <row r="41" spans="2:10">
      <c r="B41" s="1" t="s">
        <v>95</v>
      </c>
    </row>
    <row r="42" spans="2:10">
      <c r="B42" s="1" t="s">
        <v>96</v>
      </c>
    </row>
    <row r="43" spans="2:10">
      <c r="B43" s="1" t="s">
        <v>173</v>
      </c>
      <c r="D43" s="73"/>
      <c r="J43" s="1"/>
    </row>
    <row r="44" spans="2:10">
      <c r="B44" s="1" t="s">
        <v>174</v>
      </c>
    </row>
    <row r="45" spans="2:10">
      <c r="B45" s="1" t="s">
        <v>97</v>
      </c>
    </row>
    <row r="46" spans="2:10">
      <c r="B46" s="1" t="s">
        <v>98</v>
      </c>
    </row>
    <row r="47" spans="2:10">
      <c r="B47" s="1" t="s">
        <v>99</v>
      </c>
    </row>
    <row r="48" spans="2:10">
      <c r="B48" s="1" t="s">
        <v>101</v>
      </c>
    </row>
    <row r="49" spans="2:2">
      <c r="B49" s="1" t="s">
        <v>102</v>
      </c>
    </row>
    <row r="50" spans="2:2">
      <c r="B50" s="1" t="s">
        <v>103</v>
      </c>
    </row>
    <row r="51" spans="2:2">
      <c r="B51" s="1" t="s">
        <v>104</v>
      </c>
    </row>
    <row r="52" spans="2:2">
      <c r="B52" s="1" t="s">
        <v>105</v>
      </c>
    </row>
    <row r="53" spans="2:2">
      <c r="B53" s="1" t="s">
        <v>106</v>
      </c>
    </row>
    <row r="54" spans="2:2">
      <c r="B54" s="1" t="s">
        <v>107</v>
      </c>
    </row>
    <row r="55" spans="2:2">
      <c r="B55" s="1" t="s">
        <v>108</v>
      </c>
    </row>
    <row r="56" spans="2:2">
      <c r="B56" s="1" t="s">
        <v>109</v>
      </c>
    </row>
    <row r="57" spans="2:2">
      <c r="B57" s="1" t="s">
        <v>110</v>
      </c>
    </row>
    <row r="58" spans="2:2">
      <c r="B58" s="1" t="s">
        <v>111</v>
      </c>
    </row>
    <row r="59" spans="2:2">
      <c r="B59" s="1" t="s">
        <v>112</v>
      </c>
    </row>
    <row r="60" spans="2:2">
      <c r="B60" s="1" t="s">
        <v>113</v>
      </c>
    </row>
    <row r="61" spans="2:2">
      <c r="B61" s="1" t="s">
        <v>114</v>
      </c>
    </row>
    <row r="62" spans="2:2">
      <c r="B62" s="1" t="s">
        <v>115</v>
      </c>
    </row>
    <row r="63" spans="2:2">
      <c r="B63" s="1" t="s">
        <v>116</v>
      </c>
    </row>
    <row r="64" spans="2:2">
      <c r="B64" s="1" t="s">
        <v>117</v>
      </c>
    </row>
    <row r="65" spans="2:2">
      <c r="B65" s="1" t="s">
        <v>118</v>
      </c>
    </row>
    <row r="66" spans="2:2">
      <c r="B66" s="1" t="s">
        <v>119</v>
      </c>
    </row>
    <row r="67" spans="2:2">
      <c r="B67" s="1" t="s">
        <v>120</v>
      </c>
    </row>
    <row r="68" spans="2:2">
      <c r="B68" s="1" t="s">
        <v>121</v>
      </c>
    </row>
    <row r="69" spans="2:2">
      <c r="B69" s="1" t="s">
        <v>122</v>
      </c>
    </row>
    <row r="70" spans="2:2">
      <c r="B70" s="1" t="s">
        <v>123</v>
      </c>
    </row>
    <row r="71" spans="2:2">
      <c r="B71" s="1" t="s">
        <v>124</v>
      </c>
    </row>
    <row r="72" spans="2:2">
      <c r="B72" s="1" t="s">
        <v>125</v>
      </c>
    </row>
    <row r="73" spans="2:2">
      <c r="B73" s="1" t="s">
        <v>126</v>
      </c>
    </row>
    <row r="74" spans="2:2">
      <c r="B74" s="1" t="s">
        <v>127</v>
      </c>
    </row>
    <row r="75" spans="2:2">
      <c r="B75" s="1" t="s">
        <v>128</v>
      </c>
    </row>
    <row r="76" spans="2:2">
      <c r="B76" s="1" t="s">
        <v>129</v>
      </c>
    </row>
    <row r="77" spans="2:2">
      <c r="B77" s="1" t="s">
        <v>130</v>
      </c>
    </row>
    <row r="78" spans="2:2">
      <c r="B78" s="1" t="s">
        <v>131</v>
      </c>
    </row>
    <row r="79" spans="2:2">
      <c r="B79" s="1" t="s">
        <v>132</v>
      </c>
    </row>
    <row r="80" spans="2:2">
      <c r="B80" s="1" t="s">
        <v>133</v>
      </c>
    </row>
    <row r="81" spans="2:2">
      <c r="B81" s="1" t="s">
        <v>134</v>
      </c>
    </row>
    <row r="82" spans="2:2">
      <c r="B82" s="1" t="s">
        <v>135</v>
      </c>
    </row>
    <row r="83" spans="2:2">
      <c r="B83" s="1" t="s">
        <v>136</v>
      </c>
    </row>
    <row r="84" spans="2:2">
      <c r="B84" s="1" t="s">
        <v>137</v>
      </c>
    </row>
    <row r="85" spans="2:2">
      <c r="B85" s="1" t="s">
        <v>138</v>
      </c>
    </row>
    <row r="86" spans="2:2">
      <c r="B86" s="1" t="s">
        <v>139</v>
      </c>
    </row>
    <row r="87" spans="2:2">
      <c r="B87" s="1" t="s">
        <v>140</v>
      </c>
    </row>
    <row r="88" spans="2:2">
      <c r="B88" s="1" t="s">
        <v>141</v>
      </c>
    </row>
    <row r="89" spans="2:2">
      <c r="B89" s="1" t="s">
        <v>142</v>
      </c>
    </row>
    <row r="90" spans="2:2">
      <c r="B90" s="1" t="s">
        <v>143</v>
      </c>
    </row>
    <row r="91" spans="2:2">
      <c r="B91" s="1" t="s">
        <v>144</v>
      </c>
    </row>
    <row r="92" spans="2:2">
      <c r="B92" s="1" t="s">
        <v>145</v>
      </c>
    </row>
    <row r="93" spans="2:2">
      <c r="B93" s="1" t="s">
        <v>146</v>
      </c>
    </row>
    <row r="94" spans="2:2">
      <c r="B94" s="1" t="s">
        <v>147</v>
      </c>
    </row>
    <row r="95" spans="2:2">
      <c r="B95" s="1" t="s">
        <v>148</v>
      </c>
    </row>
    <row r="96" spans="2:2">
      <c r="B96" s="1" t="s">
        <v>149</v>
      </c>
    </row>
    <row r="97" spans="2:2">
      <c r="B97" s="1" t="s">
        <v>150</v>
      </c>
    </row>
    <row r="98" spans="2:2">
      <c r="B98" s="1" t="s">
        <v>151</v>
      </c>
    </row>
    <row r="99" spans="2:2">
      <c r="B99" s="1" t="s">
        <v>152</v>
      </c>
    </row>
  </sheetData>
  <sheetProtection selectLockedCells="1" selectUnlockedCells="1"/>
  <phoneticPr fontId="2"/>
  <pageMargins left="0.47244094488188981" right="0.39370078740157483" top="0.47244094488188981" bottom="0.39370078740157483" header="0.27559055118110237" footer="0.19685039370078741"/>
  <pageSetup paperSize="9" scale="98" orientation="portrait" r:id="rId1"/>
  <headerFooter>
    <oddHeader>&amp;R&amp;"ＭＳ Ｐ明朝,標準"&amp;10（第&amp;P面）</oddHeader>
    <oddFooter>&amp;L&amp;"Meiryo UI,標準"&amp;9HP住-555-6　（Ver.20221107）&amp;R&amp;"Meiryo UI,標準"&amp;9Copyright 2016-2022 Houseplus Corporation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sheetPr>
  <dimension ref="B2:K14"/>
  <sheetViews>
    <sheetView view="pageBreakPreview" zoomScaleNormal="85" zoomScaleSheetLayoutView="100" workbookViewId="0">
      <selection activeCell="D5" sqref="D5"/>
    </sheetView>
  </sheetViews>
  <sheetFormatPr defaultColWidth="4.625" defaultRowHeight="15.75"/>
  <cols>
    <col min="1" max="1" width="1.625" style="3" customWidth="1"/>
    <col min="2" max="2" width="17.25" style="3" bestFit="1" customWidth="1"/>
    <col min="3" max="3" width="8.625" style="3" customWidth="1"/>
    <col min="4" max="11" width="10.625" style="3" customWidth="1"/>
    <col min="12" max="16384" width="4.625" style="3"/>
  </cols>
  <sheetData>
    <row r="2" spans="2:11">
      <c r="B2" s="18" t="s">
        <v>36</v>
      </c>
      <c r="C2" s="21"/>
      <c r="D2" s="25" t="s">
        <v>37</v>
      </c>
      <c r="E2" s="26"/>
      <c r="F2" s="26"/>
      <c r="G2" s="26"/>
      <c r="H2" s="26"/>
      <c r="I2" s="26"/>
      <c r="J2" s="26"/>
      <c r="K2" s="27"/>
    </row>
    <row r="3" spans="2:11">
      <c r="B3" s="20"/>
      <c r="C3" s="28"/>
      <c r="D3" s="29">
        <v>1</v>
      </c>
      <c r="E3" s="29">
        <v>2</v>
      </c>
      <c r="F3" s="29">
        <v>3</v>
      </c>
      <c r="G3" s="29">
        <v>4</v>
      </c>
      <c r="H3" s="29">
        <v>5</v>
      </c>
      <c r="I3" s="29">
        <v>6</v>
      </c>
      <c r="J3" s="29">
        <v>7</v>
      </c>
      <c r="K3" s="30">
        <v>8</v>
      </c>
    </row>
    <row r="4" spans="2:11">
      <c r="B4" s="19"/>
      <c r="C4" s="31"/>
      <c r="D4" s="6" t="s">
        <v>34</v>
      </c>
      <c r="E4" s="7" t="s">
        <v>35</v>
      </c>
      <c r="F4" s="7" t="s">
        <v>38</v>
      </c>
      <c r="G4" s="7" t="s">
        <v>39</v>
      </c>
      <c r="H4" s="7" t="s">
        <v>40</v>
      </c>
      <c r="I4" s="7" t="s">
        <v>41</v>
      </c>
      <c r="J4" s="7" t="s">
        <v>42</v>
      </c>
      <c r="K4" s="8" t="s">
        <v>43</v>
      </c>
    </row>
    <row r="5" spans="2:11">
      <c r="B5" s="9" t="s">
        <v>58</v>
      </c>
      <c r="C5" s="5"/>
      <c r="D5" s="22">
        <v>1</v>
      </c>
      <c r="E5" s="10">
        <v>2</v>
      </c>
      <c r="F5" s="10">
        <v>3</v>
      </c>
      <c r="G5" s="10">
        <v>4</v>
      </c>
      <c r="H5" s="10">
        <v>5</v>
      </c>
      <c r="I5" s="10">
        <v>6</v>
      </c>
      <c r="J5" s="10">
        <v>7</v>
      </c>
      <c r="K5" s="11">
        <v>8</v>
      </c>
    </row>
    <row r="6" spans="2:11">
      <c r="B6" s="12" t="s">
        <v>44</v>
      </c>
      <c r="C6" s="22" t="s">
        <v>46</v>
      </c>
      <c r="D6" s="23">
        <v>0.46</v>
      </c>
      <c r="E6" s="13">
        <v>0.46</v>
      </c>
      <c r="F6" s="13">
        <v>0.56000000000000005</v>
      </c>
      <c r="G6" s="13">
        <v>0.75</v>
      </c>
      <c r="H6" s="13">
        <v>0.87</v>
      </c>
      <c r="I6" s="13">
        <v>0.87</v>
      </c>
      <c r="J6" s="13">
        <v>0.87</v>
      </c>
      <c r="K6" s="14" t="s">
        <v>47</v>
      </c>
    </row>
    <row r="7" spans="2:11" ht="16.5" thickBot="1">
      <c r="B7" s="12" t="s">
        <v>186</v>
      </c>
      <c r="C7" s="22" t="s">
        <v>52</v>
      </c>
      <c r="D7" s="66" t="s">
        <v>47</v>
      </c>
      <c r="E7" s="67" t="s">
        <v>47</v>
      </c>
      <c r="F7" s="67" t="s">
        <v>47</v>
      </c>
      <c r="G7" s="67" t="s">
        <v>47</v>
      </c>
      <c r="H7" s="67">
        <v>3</v>
      </c>
      <c r="I7" s="67">
        <v>2.8</v>
      </c>
      <c r="J7" s="67">
        <v>2.7</v>
      </c>
      <c r="K7" s="68">
        <v>6.7</v>
      </c>
    </row>
    <row r="8" spans="2:11" ht="16.5" thickTop="1">
      <c r="B8" s="69"/>
      <c r="C8" s="70"/>
      <c r="D8" s="71">
        <v>1</v>
      </c>
      <c r="E8" s="71">
        <v>2</v>
      </c>
      <c r="F8" s="71">
        <v>3</v>
      </c>
      <c r="G8" s="71">
        <v>4</v>
      </c>
      <c r="H8" s="71">
        <v>5</v>
      </c>
      <c r="I8" s="71">
        <v>6</v>
      </c>
      <c r="J8" s="71">
        <v>7</v>
      </c>
      <c r="K8" s="72">
        <v>8</v>
      </c>
    </row>
    <row r="9" spans="2:11">
      <c r="B9" s="19"/>
      <c r="C9" s="31"/>
      <c r="D9" s="6" t="s">
        <v>34</v>
      </c>
      <c r="E9" s="7" t="s">
        <v>35</v>
      </c>
      <c r="F9" s="7" t="s">
        <v>38</v>
      </c>
      <c r="G9" s="7" t="s">
        <v>39</v>
      </c>
      <c r="H9" s="7" t="s">
        <v>40</v>
      </c>
      <c r="I9" s="7" t="s">
        <v>41</v>
      </c>
      <c r="J9" s="7" t="s">
        <v>42</v>
      </c>
      <c r="K9" s="8" t="s">
        <v>43</v>
      </c>
    </row>
    <row r="10" spans="2:11">
      <c r="B10" s="9" t="s">
        <v>58</v>
      </c>
      <c r="C10" s="5"/>
      <c r="D10" s="22">
        <v>1</v>
      </c>
      <c r="E10" s="10">
        <v>2</v>
      </c>
      <c r="F10" s="10">
        <v>3</v>
      </c>
      <c r="G10" s="10">
        <v>4</v>
      </c>
      <c r="H10" s="10">
        <v>5</v>
      </c>
      <c r="I10" s="10">
        <v>6</v>
      </c>
      <c r="J10" s="10">
        <v>7</v>
      </c>
      <c r="K10" s="11">
        <v>8</v>
      </c>
    </row>
    <row r="11" spans="2:11">
      <c r="B11" s="56" t="s">
        <v>53</v>
      </c>
      <c r="C11" s="52" t="s">
        <v>46</v>
      </c>
      <c r="D11" s="53">
        <v>0.4</v>
      </c>
      <c r="E11" s="54">
        <v>0.4</v>
      </c>
      <c r="F11" s="54">
        <v>0.5</v>
      </c>
      <c r="G11" s="54">
        <v>0.6</v>
      </c>
      <c r="H11" s="54">
        <v>0.6</v>
      </c>
      <c r="I11" s="54">
        <v>0.6</v>
      </c>
      <c r="J11" s="54">
        <v>0.6</v>
      </c>
      <c r="K11" s="55" t="s">
        <v>32</v>
      </c>
    </row>
    <row r="12" spans="2:11">
      <c r="B12" s="9" t="s">
        <v>59</v>
      </c>
      <c r="C12" s="5"/>
      <c r="D12" s="22"/>
      <c r="E12" s="10"/>
      <c r="F12" s="10"/>
      <c r="G12" s="10"/>
      <c r="H12" s="10"/>
      <c r="I12" s="10"/>
      <c r="J12" s="10"/>
      <c r="K12" s="11"/>
    </row>
    <row r="13" spans="2:11">
      <c r="B13" s="12" t="s">
        <v>44</v>
      </c>
      <c r="C13" s="22" t="s">
        <v>46</v>
      </c>
      <c r="D13" s="23"/>
      <c r="E13" s="13"/>
      <c r="F13" s="13"/>
      <c r="G13" s="13"/>
      <c r="H13" s="13"/>
      <c r="I13" s="13"/>
      <c r="J13" s="13"/>
      <c r="K13" s="14"/>
    </row>
    <row r="14" spans="2:11">
      <c r="B14" s="15" t="s">
        <v>45</v>
      </c>
      <c r="C14" s="44" t="s">
        <v>52</v>
      </c>
      <c r="D14" s="24"/>
      <c r="E14" s="16"/>
      <c r="F14" s="16"/>
      <c r="G14" s="16"/>
      <c r="H14" s="16"/>
      <c r="I14" s="16"/>
      <c r="J14" s="16"/>
      <c r="K14" s="17"/>
    </row>
  </sheetData>
  <phoneticPr fontId="2"/>
  <pageMargins left="0.47244094488188981" right="0.39370078740157483" top="0.47244094488188981" bottom="0.39370078740157483" header="0.27559055118110237" footer="0.19685039370078741"/>
  <pageSetup paperSize="9" scale="98" orientation="portrait" r:id="rId1"/>
  <headerFooter>
    <oddHeader>&amp;R&amp;"ＭＳ Ｐ明朝,標準"&amp;10（第&amp;P面）</oddHeader>
    <oddFooter>&amp;L&amp;"Meiryo UI,標準"&amp;9HP住-555-6　（Ver.20221107）&amp;R&amp;"Meiryo UI,標準"&amp;9Copyright 2016-2022 Houseplus Corporation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12</vt:i4>
      </vt:variant>
    </vt:vector>
  </HeadingPairs>
  <TitlesOfParts>
    <vt:vector size="17" baseType="lpstr">
      <vt:lpstr>第１,2面</vt:lpstr>
      <vt:lpstr>設計内容説明書(別紙)※任意・共同住宅等の場合</vt:lpstr>
      <vt:lpstr>更新履歴</vt:lpstr>
      <vt:lpstr>master</vt:lpstr>
      <vt:lpstr>別紙mast</vt:lpstr>
      <vt:lpstr>master!Print_Area</vt:lpstr>
      <vt:lpstr>更新履歴!Print_Area</vt:lpstr>
      <vt:lpstr>'設計内容説明書(別紙)※任意・共同住宅等の場合'!Print_Area</vt:lpstr>
      <vt:lpstr>'第１,2面'!Print_Area</vt:lpstr>
      <vt:lpstr>'設計内容説明書(別紙)※任意・共同住宅等の場合'!Print_Titles</vt:lpstr>
      <vt:lpstr>'第１,2面'!Print_Titles</vt:lpstr>
      <vt:lpstr>S造外装材の熱抵抗</vt:lpstr>
      <vt:lpstr>開口部の日射遮蔽仕様</vt:lpstr>
      <vt:lpstr>開口部の熱貫流率</vt:lpstr>
      <vt:lpstr>断熱材</vt:lpstr>
      <vt:lpstr>地域区分</vt:lpstr>
      <vt:lpstr>用途2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tamakawa</dc:creator>
  <cp:lastModifiedBy>平野 俊幸（確認）</cp:lastModifiedBy>
  <cp:lastPrinted>2025-03-14T08:04:45Z</cp:lastPrinted>
  <dcterms:created xsi:type="dcterms:W3CDTF">2012-11-07T01:29:17Z</dcterms:created>
  <dcterms:modified xsi:type="dcterms:W3CDTF">2025-03-18T06:46:42Z</dcterms:modified>
</cp:coreProperties>
</file>